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<sst xmlns="http://schemas.openxmlformats.org/spreadsheetml/2006/main" count="1262" uniqueCount="304">
  <si>
    <t>zakup usług remontowych</t>
  </si>
  <si>
    <t>wydatki inwestycyjne jednostek budżetowych</t>
  </si>
  <si>
    <t>wydatki na zakup i objęcie akcji, wniesienie wkładów do spółek prawa handlowego oraz na uzupełnienie funduszy statutowych banków państwowych i innych instytucji finansowych</t>
  </si>
  <si>
    <t>wydatki osobowe niezaliczone do wynagrodzeń</t>
  </si>
  <si>
    <t>wynagrodzenia osobowe pracowników</t>
  </si>
  <si>
    <t>wpłaty gmin na rzecz izb rolniczych w wysokości 2% uzyskanych wpłaywów z podatku rolnego</t>
  </si>
  <si>
    <t>składki na ubezpieczenia społeczne</t>
  </si>
  <si>
    <t>składki na Fundusz Pracy</t>
  </si>
  <si>
    <t>wynagrodzenie bezosobowe</t>
  </si>
  <si>
    <t>zakup materiałów i wyposażenia</t>
  </si>
  <si>
    <t>zakup usług pozostałych</t>
  </si>
  <si>
    <t>opłaty z tytułu zakupu usług telekomunikacyjnych telefonii stacjonarnej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</si>
  <si>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</si>
  <si>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</si>
  <si>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</si>
  <si>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kary i odszkodowania wypłacane na rzecz osób prawnych i innych jednostek organizacyjnych</t>
  </si>
  <si>
    <t>dotacja przedmiotowa z budżetu dla zakładu budżetowego</t>
  </si>
  <si>
    <t>dotacja celowa z budżetu na finansowanie lub dofinansowanie zadań zleconych do realizacji stowarzyszeniom</t>
  </si>
  <si>
    <t>wydatki na zakupy inwestycyjne jednostek budżetowych</t>
  </si>
  <si>
    <t>wpłaty jednostek samorządu terytorialnego do budżetu państwa</t>
  </si>
  <si>
    <t>zakup energii</t>
  </si>
  <si>
    <t>różne wydatki na rzecz osób fizycznych</t>
  </si>
  <si>
    <t>honoraria</t>
  </si>
  <si>
    <t>opłaty z tytułu zakupu usług telekomunikacyjnych telefonii komórkowej</t>
  </si>
  <si>
    <t>podróże służbowe krajowe</t>
  </si>
  <si>
    <t>podróże służbowe zagraniczne</t>
  </si>
  <si>
    <t>dodatkowe wynagrodzenie roczne</t>
  </si>
  <si>
    <t>wpłaty na Państwowy Fundusz Rehabilitacji Osób Niepełnosprawnych</t>
  </si>
  <si>
    <t>zakup pomocy naukowych, dydaktycznych i książek</t>
  </si>
  <si>
    <t>kary i odszkodowania wypłacane na rzecz osób fizycznych</t>
  </si>
  <si>
    <t>koszty postępowania sądowego i prokuratorskiego</t>
  </si>
  <si>
    <t>zakup usług zdrowotnych</t>
  </si>
  <si>
    <t>odpisy na zakładowy fundusz świadczeń socjalnych</t>
  </si>
  <si>
    <t>zakup usług dostępu do sieci Internet</t>
  </si>
  <si>
    <t>szkolenia pracowników niebędącymi członkami korpusu służby cywilnej</t>
  </si>
  <si>
    <t>dotacja celowa z budżetu na finansowanie lub dofinansowanie zadań zleconych do realizacji pozostałym jednostkom sektora finansów publicznych</t>
  </si>
  <si>
    <t>wynagrodzenia agencyjno - prowizyjne</t>
  </si>
  <si>
    <t>odsetki od samorządowych papierów wartościowych</t>
  </si>
  <si>
    <t>odsetki od samorządowych pożyczek</t>
  </si>
  <si>
    <t>dotacje celowe przekazane dla powiatu na zadania bieżące realizowane na podstawie porozumień między jednostkami samorządu terytorialnego</t>
  </si>
  <si>
    <t>dotacje celowe przekazane dla powiatu na inwestycje i zakupy inwestycyjne realizowane na podstawie porozumień (umów) między jednostkami samorządu terytorialnego</t>
  </si>
  <si>
    <t>pozostałe odsetki</t>
  </si>
  <si>
    <t>rezerwy</t>
  </si>
  <si>
    <t>dotacja podmiotowa z budżetu dla niepublicznej jednostki systemu oświaty</t>
  </si>
  <si>
    <t>dotacja podmiootowa z budżetu dla publicznej jednostki systemu oświaty prowadzonej przez osobę prawna inna niż jednostka samorządu terytorialnego lub przez osobe fizyczną</t>
  </si>
  <si>
    <t>stypendia dla uczniów</t>
  </si>
  <si>
    <t>skłądki na ubezpieczenie społeczne</t>
  </si>
  <si>
    <t>zakup środków żywności</t>
  </si>
  <si>
    <t>dotacja podmiotowa z budżetu dla uczelni publicznej</t>
  </si>
  <si>
    <t>dotacja celowa z budżetu dla pozostałych jednostek zaliczanych do sektora finansów publicznych</t>
  </si>
  <si>
    <t>dotacja celowa z budżetu na finansowanie lub dofinansowanie zadań zleconcy do realizacji fundacjom</t>
  </si>
  <si>
    <t>opłaty na rzecz budżetu państwa</t>
  </si>
  <si>
    <t>dotacja podmiotowa z budżetu dla jednostek niezaliczanych do sektora finansów publicznych</t>
  </si>
  <si>
    <t>świadczenia społeczne</t>
  </si>
  <si>
    <t>opłaty czynszowe za pomieszczenia biurowe</t>
  </si>
  <si>
    <t>składki na ubezpieczenia zdrowotne</t>
  </si>
  <si>
    <t>zakup usług przez jednostki samorządu terytorialnego od innych jednostek samorządu terytorialnego</t>
  </si>
  <si>
    <t>opłaty na rzecz budżetów jednostek samorządu terytorialnego</t>
  </si>
  <si>
    <t>dotacja podmiotowa z budżetu dla samorządowej instytucji kultury</t>
  </si>
  <si>
    <t>dotacje celowe z budżetu na finansowanie lub dofinansowanie prac remontowych i konserwatorskich obiektów zabytkowych, przekazane jednostkom zaliczanym do sektora finansów publicznych</t>
  </si>
  <si>
    <t>zakup usług obejmujących tłumaczenia</t>
  </si>
  <si>
    <t>Dział 010</t>
  </si>
  <si>
    <t>Rolnictwo i łowiectwo</t>
  </si>
  <si>
    <t>Rozdz. 01008</t>
  </si>
  <si>
    <t>Melioracje wodne</t>
  </si>
  <si>
    <t>Rozdz. 01010</t>
  </si>
  <si>
    <t>Infrastruktura wodociągowa i sanitacyjna wsi</t>
  </si>
  <si>
    <t>Rozdz. 01095</t>
  </si>
  <si>
    <t>Pozostała działalność</t>
  </si>
  <si>
    <t>Dział 600</t>
  </si>
  <si>
    <t>Transport i łączność</t>
  </si>
  <si>
    <t>Rozdz. 60004</t>
  </si>
  <si>
    <t>Lokalny transport zbiorowy</t>
  </si>
  <si>
    <t>Rozdz. 60016</t>
  </si>
  <si>
    <t>Drogi publiczne gminne</t>
  </si>
  <si>
    <t>Rozdz. 60017</t>
  </si>
  <si>
    <t>Drogi wewnętrzne</t>
  </si>
  <si>
    <t>Dział 630</t>
  </si>
  <si>
    <t>Turystyka</t>
  </si>
  <si>
    <t>Rozdz. 63003</t>
  </si>
  <si>
    <t>Zadania w zakresie upowszechniania turystyki</t>
  </si>
  <si>
    <t>Rozdz. 63095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</si>
  <si>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</si>
  <si>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</si>
  <si>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</si>
  <si>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</si>
  <si>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</si>
  <si>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</si>
  <si>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Rozdz. 70095</t>
  </si>
  <si>
    <t>Dział 710</t>
  </si>
  <si>
    <t>Działalność usługowa</t>
  </si>
  <si>
    <t>Rozdz. 71004</t>
  </si>
  <si>
    <t>Plany zagospodarowania przestrzennego</t>
  </si>
  <si>
    <t>Rozdz. 71014</t>
  </si>
  <si>
    <t>Opracowania geodezyjne i kartograficzne</t>
  </si>
  <si>
    <t>Dział 750</t>
  </si>
  <si>
    <t>Administracja publiczna</t>
  </si>
  <si>
    <t>Rozdz. 75011</t>
  </si>
  <si>
    <t>Urzędy wojewódzkie</t>
  </si>
  <si>
    <t>Rozdz. 75022</t>
  </si>
  <si>
    <t>Rady gmin</t>
  </si>
  <si>
    <t>Rozdz. 75023</t>
  </si>
  <si>
    <t>Urzędy gmin</t>
  </si>
  <si>
    <t>Rozdz. 75095</t>
  </si>
  <si>
    <t>Dział 751</t>
  </si>
  <si>
    <t>Rozdz. 75101</t>
  </si>
  <si>
    <t>Urzędy naczelnych organów władzy państwowej, kontroli i ochrony prawa</t>
  </si>
  <si>
    <t>Dział 754</t>
  </si>
  <si>
    <t>Bezpieczeństwo publiczne i ochrona przeciwpożarowa</t>
  </si>
  <si>
    <t>Rozdz. 75412</t>
  </si>
  <si>
    <t>Ochotnicze straże pożarne</t>
  </si>
  <si>
    <t>Rozdz. 75414</t>
  </si>
  <si>
    <t>Obrona cywilna</t>
  </si>
  <si>
    <t>Rozdz. 75416</t>
  </si>
  <si>
    <t>Straż Miejska</t>
  </si>
  <si>
    <t>Rozdz. 75495</t>
  </si>
  <si>
    <t>Dział 756</t>
  </si>
  <si>
    <t>Dochody od osób prawnych, od osób fizycznych i od innych jednostek nieposiadających osobowości prawnej oraz wydatki związane z ich poborem</t>
  </si>
  <si>
    <t>Rozdz. 75647</t>
  </si>
  <si>
    <t>Pobór podatków i opłat i niepodatkowych należności budżetowych</t>
  </si>
  <si>
    <t>Dział 757</t>
  </si>
  <si>
    <t>Obsługa długu publicznego</t>
  </si>
  <si>
    <t>Rozdz. 75702</t>
  </si>
  <si>
    <t>Obsługa papierów wartościowych, kredytów i pożyczek jednostek samorządu terytorialnego</t>
  </si>
  <si>
    <t>Dzia 758</t>
  </si>
  <si>
    <t>Różne rozliczenia</t>
  </si>
  <si>
    <t>Rozdz. 75809</t>
  </si>
  <si>
    <t>Rozliczenia między jednostkami samorządyu terytorialnego</t>
  </si>
  <si>
    <t>Rozdz. 75814</t>
  </si>
  <si>
    <t>Różne rozliczenia finansowe</t>
  </si>
  <si>
    <t>Rozdz. 75818</t>
  </si>
  <si>
    <t>Rezerwy ogólne i celowe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</si>
  <si>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</si>
  <si>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</si>
  <si>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</si>
  <si>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</si>
  <si>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</si>
  <si>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</si>
  <si>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</si>
  <si>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</si>
  <si>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80110</t>
  </si>
  <si>
    <t>Gimnazja</t>
  </si>
  <si>
    <t>Rozdz. 80113</t>
  </si>
  <si>
    <t>Dowożenie uczniów do szkół</t>
  </si>
  <si>
    <t>Rozdz. 80114</t>
  </si>
  <si>
    <t>Zespoły obsługi ekonomiczno - administracyjnej szkół</t>
  </si>
  <si>
    <t>Rozdz. 80146</t>
  </si>
  <si>
    <t>Dokształcanie i doskonalenie nauczycieli</t>
  </si>
  <si>
    <t>Dział 803</t>
  </si>
  <si>
    <t>Szkolnictwo wyższe</t>
  </si>
  <si>
    <t>Rozdz. 80309</t>
  </si>
  <si>
    <t>Pomoc materialna dla studentów i doktorantów</t>
  </si>
  <si>
    <t>Dział 851</t>
  </si>
  <si>
    <t>Ochrona zdrowia</t>
  </si>
  <si>
    <t>Przeciwdziałanie alkoholizmowi</t>
  </si>
  <si>
    <t>Rozdz. 85154</t>
  </si>
  <si>
    <t>Rozdz. 85195</t>
  </si>
  <si>
    <t>Dział 852</t>
  </si>
  <si>
    <t>Pomoc społeczna</t>
  </si>
  <si>
    <t>Rozdz. 85202</t>
  </si>
  <si>
    <t>Domy pomocy społecznej</t>
  </si>
  <si>
    <t>Rozdz. 85203</t>
  </si>
  <si>
    <t>Ośrodki wsparcia</t>
  </si>
  <si>
    <t>Rozdz. 85212</t>
  </si>
  <si>
    <t>Świadczenia rodzinne, zaliczka alimentacyjna oraz składki na ubezpieczenia emerytalne i rentowe z ubezpieczenia społecznego</t>
  </si>
  <si>
    <t>Rozdz. 85213</t>
  </si>
  <si>
    <t>Składki na ubezpieczenie zdrowotne opłacane za osoby pobierające niektóre świadczenia z pomocy społecznej oraz niektóre świadczenia rodzinne</t>
  </si>
  <si>
    <t>Rozdz. 85214</t>
  </si>
  <si>
    <t>Zasiłki i pomoc w naturze oraz składki na ubezpieczenie emerytalne i rentowe</t>
  </si>
  <si>
    <t>Rozdz. 85215</t>
  </si>
  <si>
    <t>Dodatki mieszkaniowe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</si>
  <si>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</si>
  <si>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</si>
  <si>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</si>
  <si>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</si>
  <si>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</si>
  <si>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</si>
  <si>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</si>
  <si>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</si>
  <si>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</si>
  <si>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Usuwanie skutków klęsk żywiołowych</t>
  </si>
  <si>
    <t>Rozdz. 85395</t>
  </si>
  <si>
    <t>Dział 854</t>
  </si>
  <si>
    <t>Edukacyjna opieka wychowawcza</t>
  </si>
  <si>
    <t>Rozdz. 85401</t>
  </si>
  <si>
    <t>Świetlice szkolne</t>
  </si>
  <si>
    <t>Rozdz. 85415</t>
  </si>
  <si>
    <t>Pomoc materialna dla uczniów</t>
  </si>
  <si>
    <t>Dział 900</t>
  </si>
  <si>
    <t>Gospodarka komunalna i ochrona środowiska</t>
  </si>
  <si>
    <t>Rozdz. 90001</t>
  </si>
  <si>
    <t>Gospodarka ściekowa i ochrona wód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</si>
  <si>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</si>
  <si>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</si>
  <si>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</si>
  <si>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</si>
  <si>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</si>
  <si>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</si>
  <si>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Schroniska dla zwierząt</t>
  </si>
  <si>
    <t>Rozdz. 90015</t>
  </si>
  <si>
    <t>Oświetlenie ulic, placów i dróg</t>
  </si>
  <si>
    <t>Rozdz. 90017</t>
  </si>
  <si>
    <t>Zakłady gospodarki komunalnej</t>
  </si>
  <si>
    <t>Rozdz. 90095</t>
  </si>
  <si>
    <t>Pozostala działalność</t>
  </si>
  <si>
    <t>Dział 921</t>
  </si>
  <si>
    <t>Kultura i ochrona dziedzictwa narodowego</t>
  </si>
  <si>
    <t>Rozdz. 92105</t>
  </si>
  <si>
    <t>Pozostałe zadania w zakresie kultury</t>
  </si>
  <si>
    <t>Rozdz. 92109</t>
  </si>
  <si>
    <t>Domy i ośrodki kultury, świetlice i kluby</t>
  </si>
  <si>
    <t>Rozdz. 92116</t>
  </si>
  <si>
    <t>Biblioteki</t>
  </si>
  <si>
    <t>Rozdz. 92120</t>
  </si>
  <si>
    <t>Ochrona zabytków i opieka nad zabytkami</t>
  </si>
  <si>
    <t>Rozdz. 92195</t>
  </si>
  <si>
    <t>Dział 926</t>
  </si>
  <si>
    <t>Kultura fizyczna i sport</t>
  </si>
  <si>
    <t>Rozdz. 92601</t>
  </si>
  <si>
    <t>Obiekty sportowe</t>
  </si>
  <si>
    <t>Rozdz. 92604</t>
  </si>
  <si>
    <t>Instytucje kultury fizycznej</t>
  </si>
  <si>
    <t>Rozdz. 92605</t>
  </si>
  <si>
    <t>Zadania w zakresie kultury fizycznej i sportu</t>
  </si>
  <si>
    <t>Rozdz. 92695</t>
  </si>
  <si>
    <t>Rozdz. 01030</t>
  </si>
  <si>
    <t>Izby rolnicze</t>
  </si>
  <si>
    <t>Rozdz. 80195</t>
  </si>
  <si>
    <t>Urzędy naczelnych organów władzy państwowej, kontroli i ochrony prawa oraz sądownictwa</t>
  </si>
  <si>
    <t>Wydatki budżetowe ogółem</t>
  </si>
  <si>
    <t>w tym:</t>
  </si>
  <si>
    <t>bieżące</t>
  </si>
  <si>
    <t>majątkowe</t>
  </si>
  <si>
    <t>wydatki bieżące</t>
  </si>
  <si>
    <t>wydatki majątkowe</t>
  </si>
  <si>
    <t>inwestycje</t>
  </si>
  <si>
    <t>Rozdz. 90013</t>
  </si>
  <si>
    <t>Dział - rozdział - paragraf - nazwa</t>
  </si>
  <si>
    <t>rezerwa ogólna</t>
  </si>
  <si>
    <t>rezerwa celowa</t>
  </si>
  <si>
    <t>inwestycyjne</t>
  </si>
  <si>
    <t>wynagrodzenia bezosobowe</t>
  </si>
  <si>
    <t>Rozdz. 75075</t>
  </si>
  <si>
    <t>Promocja jednostek samorządu terytorialnego</t>
  </si>
  <si>
    <t>Urzędny naczelnych organów władzy państwowej, kontroli i ochrony prawa oraz sądownictwa</t>
  </si>
  <si>
    <t xml:space="preserve">Urzędny naczelnych organów władzy państwowej, kontroli i ochrony prawa </t>
  </si>
  <si>
    <t>składki na ubezpieczenie społeczne</t>
  </si>
  <si>
    <t>Wynagrodzenia bezosobowe</t>
  </si>
  <si>
    <t>różne rozliczenia finansowe</t>
  </si>
  <si>
    <t>zakup leków, wyrobów medycznych i produktów biobójczych</t>
  </si>
  <si>
    <t>podatek od nieruchomości</t>
  </si>
  <si>
    <t>Rozdz. 85151</t>
  </si>
  <si>
    <t>Rozdz. 85153</t>
  </si>
  <si>
    <t>świadczenia wysokospecjalistyczne</t>
  </si>
  <si>
    <t>zwalczanie narkomanii</t>
  </si>
  <si>
    <t>szkolenia pracowników niebędących członkami korpusu służby cywilnej</t>
  </si>
  <si>
    <t>pozostałe podatki na rzecz budżetów jednostek samorządu terytorialnego</t>
  </si>
  <si>
    <t>dotacja podmiotowa z budżetu dla pozostałych jednostek niezaliczanych do sektora finansów publicznych</t>
  </si>
  <si>
    <t>wydatki osobowe niezaliczane do wynagrodzeń</t>
  </si>
  <si>
    <t>dodatkowe wynagrodzenia roczne</t>
  </si>
  <si>
    <t>opłata z tytułu zakupu usług telekomunikacyjnych telefonii stacjonarnej</t>
  </si>
  <si>
    <t>odpis na zakładowy fundusz świadczeń socjalnych</t>
  </si>
  <si>
    <t>Składki na ubezpieczenie zdrowotne opłacane za osoby pobierające niektóre świadczenia z pomocy społecznej, niektóre oraz niektóre świadczenia rodzinne oraz zan osoby uczestniczące w zajęciach w centrum integracji społecznej</t>
  </si>
  <si>
    <t xml:space="preserve">składki na ubezpieczenie zdrowotne </t>
  </si>
  <si>
    <t>Składki na Fundusz Pracy</t>
  </si>
  <si>
    <t>inne formy pomocy dla uczniów</t>
  </si>
  <si>
    <t>Rozdz. 85419</t>
  </si>
  <si>
    <t>Ośrodki rewalidacyjno - wychowawcze</t>
  </si>
  <si>
    <t xml:space="preserve">wynagrodzenia osobowe pracowników </t>
  </si>
  <si>
    <t xml:space="preserve">składki na ubezpieczenia społeczne </t>
  </si>
  <si>
    <t>dotacje celowe z budżetu na finansowanie lub dofinansowanie kosztów realizacji inwestycji i zakupów inwestycyjnych zakładów budżetowych</t>
  </si>
  <si>
    <t>Rozdz. 85404</t>
  </si>
  <si>
    <t>w tym: zadania zlecone</t>
  </si>
  <si>
    <t>opłata za administrowanie i czynsze za budynki, lokale i pomieszczenia garażowe</t>
  </si>
  <si>
    <t>wydatki majątkowe w tym:</t>
  </si>
  <si>
    <t>majątkowe bez inwestycyjnych</t>
  </si>
  <si>
    <t>wydatki majątkowe bez inwestycjnych</t>
  </si>
  <si>
    <t>wydatki majątkowe bez inwestycyjnych</t>
  </si>
  <si>
    <t>Rozdz. 85278</t>
  </si>
  <si>
    <t>dotacja celowa na pomoc finansową udzielaną między jednostkami samorządu terytorialnego na dofinansowanie własnych zadań bieżących</t>
  </si>
  <si>
    <t>Planowane wydatki na 2009 r.</t>
  </si>
  <si>
    <t>Dział 752</t>
  </si>
  <si>
    <t>Obrona narodowa</t>
  </si>
  <si>
    <t>Rozdz. 75212</t>
  </si>
  <si>
    <t>Pozostałe wydatki obronne</t>
  </si>
  <si>
    <t>wydatki osobowe nie zaliczane do wynagrodzeń</t>
  </si>
  <si>
    <t>zakup usług remontowo - konserwatorskich dotyczących obiektów zabytkowych będących w użytkowaniu jednostek budżetowych</t>
  </si>
  <si>
    <t xml:space="preserve">zakup akcesoriów komputerowych, w tym programów i licencji </t>
  </si>
  <si>
    <t>2</t>
  </si>
  <si>
    <t>3</t>
  </si>
  <si>
    <t>Plan na 2008 r. po zmianach (na 30.09.2008 r.)</t>
  </si>
  <si>
    <t>Zadania własne, zlecone i powierzone ogółem</t>
  </si>
  <si>
    <t>w tym: zadania powierzone</t>
  </si>
  <si>
    <t xml:space="preserve">zadania własne </t>
  </si>
  <si>
    <t>zadania zlecone</t>
  </si>
  <si>
    <t>zadania powierzone</t>
  </si>
  <si>
    <t>stypendia i zasiłki dla studentów</t>
  </si>
  <si>
    <t>Inwestycyjne</t>
  </si>
  <si>
    <t>Rozdz. 60095</t>
  </si>
  <si>
    <t xml:space="preserve">Rady Miejskiej w Nysie </t>
  </si>
  <si>
    <t xml:space="preserve">Załącznik Nr 2 </t>
  </si>
  <si>
    <t>z dnia 4 lutego 2009 r.</t>
  </si>
  <si>
    <t>do uchwały Nr XXIX/413/09</t>
  </si>
  <si>
    <t>Planowane wydatki budżetowe na 2009 rok.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</si>
</sst>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sz val="10"/>
      <color indexed="21"/>
      <name val="Arial"/>
      <family val="0"/>
    </font>
    <font>
      <b/>
      <i/>
      <sz val="1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name val="Georgia"/>
      <family val="1"/>
    </font>
    <font>
      <b/>
      <sz val="9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b/>
      <sz val="10"/>
      <color indexed="60"/>
      <name val="Georgia"/>
      <family val="1"/>
    </font>
    <font>
      <sz val="10"/>
      <color indexed="60"/>
      <name val="Arial"/>
      <family val="0"/>
    </font>
    <font>
      <b/>
      <sz val="10"/>
      <color indexed="12"/>
      <name val="Georgia"/>
      <family val="1"/>
    </font>
    <font>
      <b/>
      <sz val="10"/>
      <color indexed="21"/>
      <name val="Georgia"/>
      <family val="1"/>
    </font>
    <font>
      <b/>
      <sz val="10"/>
      <color indexed="60"/>
      <name val="Arial"/>
      <family val="2"/>
    </font>
    <font>
      <b/>
      <sz val="12"/>
      <name val="Georgia"/>
      <family val="1"/>
    </font>
    <font>
      <b/>
      <sz val="16"/>
      <name val="Georgia"/>
      <family val="1"/>
    </font>
    <font>
      <b/>
      <sz val="10"/>
      <color indexed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/>
    </xf>
    <xf numFmtId="49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/>
    </xf>
    <xf numFmtId="49" fontId="1" fillId="2" borderId="4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9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/>
    </xf>
    <xf numFmtId="49" fontId="1" fillId="3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/>
    </xf>
    <xf numFmtId="4" fontId="1" fillId="3" borderId="4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/>
    </xf>
    <xf numFmtId="49" fontId="9" fillId="0" borderId="5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/>
    </xf>
    <xf numFmtId="4" fontId="12" fillId="4" borderId="4" xfId="0" applyNumberFormat="1" applyFont="1" applyFill="1" applyBorder="1" applyAlignment="1">
      <alignment/>
    </xf>
    <xf numFmtId="49" fontId="14" fillId="0" borderId="6" xfId="0" applyNumberFormat="1" applyFont="1" applyBorder="1" applyAlignment="1">
      <alignment horizontal="center" wrapText="1"/>
    </xf>
    <xf numFmtId="4" fontId="15" fillId="5" borderId="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6" fillId="0" borderId="7" xfId="0" applyFont="1" applyFill="1" applyBorder="1" applyAlignment="1">
      <alignment vertical="top"/>
    </xf>
    <xf numFmtId="4" fontId="16" fillId="0" borderId="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7" xfId="0" applyFont="1" applyFill="1" applyBorder="1" applyAlignment="1">
      <alignment vertical="top"/>
    </xf>
    <xf numFmtId="4" fontId="18" fillId="0" borderId="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9" fillId="0" borderId="4" xfId="0" applyFont="1" applyFill="1" applyBorder="1" applyAlignment="1">
      <alignment vertical="top"/>
    </xf>
    <xf numFmtId="4" fontId="19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6" fillId="0" borderId="4" xfId="0" applyFont="1" applyFill="1" applyBorder="1" applyAlignment="1">
      <alignment vertical="top"/>
    </xf>
    <xf numFmtId="4" fontId="16" fillId="0" borderId="4" xfId="0" applyNumberFormat="1" applyFont="1" applyFill="1" applyBorder="1" applyAlignment="1">
      <alignment/>
    </xf>
    <xf numFmtId="0" fontId="18" fillId="0" borderId="4" xfId="0" applyFont="1" applyFill="1" applyBorder="1" applyAlignment="1">
      <alignment vertical="top"/>
    </xf>
    <xf numFmtId="4" fontId="18" fillId="0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/>
    </xf>
    <xf numFmtId="49" fontId="9" fillId="0" borderId="3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/>
    </xf>
    <xf numFmtId="49" fontId="0" fillId="0" borderId="3" xfId="0" applyNumberForma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9" fillId="0" borderId="9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/>
    </xf>
    <xf numFmtId="4" fontId="21" fillId="4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/>
    </xf>
    <xf numFmtId="49" fontId="5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/>
    </xf>
    <xf numFmtId="4" fontId="12" fillId="0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1" fillId="3" borderId="15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3" borderId="15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9" fillId="0" borderId="17" xfId="0" applyNumberFormat="1" applyFont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21" fillId="4" borderId="1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 wrapText="1"/>
    </xf>
    <xf numFmtId="4" fontId="1" fillId="3" borderId="28" xfId="0" applyNumberFormat="1" applyFont="1" applyFill="1" applyBorder="1" applyAlignment="1">
      <alignment/>
    </xf>
    <xf numFmtId="4" fontId="9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3" fillId="0" borderId="31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7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4" fillId="0" borderId="31" xfId="0" applyNumberFormat="1" applyFont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9" fillId="0" borderId="32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20" fillId="0" borderId="29" xfId="0" applyNumberFormat="1" applyFont="1" applyFill="1" applyBorder="1" applyAlignment="1">
      <alignment/>
    </xf>
    <xf numFmtId="4" fontId="17" fillId="0" borderId="29" xfId="0" applyNumberFormat="1" applyFont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 horizontal="right"/>
    </xf>
    <xf numFmtId="4" fontId="23" fillId="0" borderId="30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29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10" fillId="0" borderId="30" xfId="0" applyNumberFormat="1" applyFont="1" applyFill="1" applyBorder="1" applyAlignment="1">
      <alignment/>
    </xf>
    <xf numFmtId="0" fontId="5" fillId="3" borderId="4" xfId="0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9" fillId="0" borderId="23" xfId="0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31" xfId="0" applyNumberFormat="1" applyFont="1" applyBorder="1" applyAlignment="1">
      <alignment/>
    </xf>
    <xf numFmtId="0" fontId="12" fillId="4" borderId="4" xfId="0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" fontId="0" fillId="0" borderId="2" xfId="0" applyNumberFormat="1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vertical="center" wrapText="1"/>
    </xf>
    <xf numFmtId="4" fontId="1" fillId="2" borderId="19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7" fillId="0" borderId="2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6" fontId="3" fillId="0" borderId="0" xfId="0" applyNumberFormat="1" applyFont="1" applyAlignment="1">
      <alignment/>
    </xf>
    <xf numFmtId="0" fontId="10" fillId="0" borderId="1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/>
    </xf>
    <xf numFmtId="4" fontId="10" fillId="0" borderId="30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49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16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140625" style="56" customWidth="1"/>
    <col min="2" max="2" width="31.28125" style="2" customWidth="1"/>
    <col min="3" max="3" width="24.7109375" style="1" customWidth="1"/>
    <col min="4" max="4" width="28.7109375" style="0" customWidth="1"/>
  </cols>
  <sheetData>
    <row r="3" spans="4:5" ht="12.75">
      <c r="D3" s="1" t="s">
        <v>300</v>
      </c>
      <c r="E3" s="1"/>
    </row>
    <row r="4" spans="4:5" ht="12.75">
      <c r="D4" s="1" t="s">
        <v>302</v>
      </c>
      <c r="E4" s="1"/>
    </row>
    <row r="5" ht="12.75">
      <c r="D5" t="s">
        <v>299</v>
      </c>
    </row>
    <row r="6" spans="4:5" ht="12.75">
      <c r="D6" s="298" t="s">
        <v>301</v>
      </c>
      <c r="E6" s="298"/>
    </row>
    <row r="8" spans="1:4" ht="22.5" customHeight="1">
      <c r="A8" s="299" t="s">
        <v>303</v>
      </c>
      <c r="B8" s="300"/>
      <c r="C8" s="300"/>
      <c r="D8" s="300"/>
    </row>
    <row r="9" ht="15" customHeight="1" thickBot="1"/>
    <row r="10" spans="1:4" ht="36.75" customHeight="1" thickBot="1">
      <c r="A10" s="301" t="s">
        <v>237</v>
      </c>
      <c r="B10" s="294"/>
      <c r="C10" s="113" t="s">
        <v>290</v>
      </c>
      <c r="D10" s="113" t="s">
        <v>280</v>
      </c>
    </row>
    <row r="11" spans="1:4" ht="12.75" customHeight="1" thickBot="1">
      <c r="A11" s="297">
        <v>1</v>
      </c>
      <c r="B11" s="296"/>
      <c r="C11" s="54" t="s">
        <v>288</v>
      </c>
      <c r="D11" s="54" t="s">
        <v>289</v>
      </c>
    </row>
    <row r="12" spans="1:4" s="3" customFormat="1" ht="16.5" thickBot="1">
      <c r="A12" s="295" t="s">
        <v>229</v>
      </c>
      <c r="B12" s="296"/>
      <c r="C12" s="55">
        <f>SUM(C16)</f>
        <v>131503638.79999997</v>
      </c>
      <c r="D12" s="55">
        <f>SUM(D16)</f>
        <v>143509801</v>
      </c>
    </row>
    <row r="13" spans="1:4" s="23" customFormat="1" ht="12.75">
      <c r="A13" s="268" t="s">
        <v>230</v>
      </c>
      <c r="B13" s="107" t="s">
        <v>293</v>
      </c>
      <c r="C13" s="108">
        <f>C16-C14-C15</f>
        <v>115254324.12999997</v>
      </c>
      <c r="D13" s="206">
        <f>D16-D14-D15</f>
        <v>127610352</v>
      </c>
    </row>
    <row r="14" spans="1:4" s="16" customFormat="1" ht="12.75">
      <c r="A14" s="269"/>
      <c r="B14" s="270" t="s">
        <v>294</v>
      </c>
      <c r="C14" s="108">
        <f>C903</f>
        <v>16148844.67</v>
      </c>
      <c r="D14" s="206">
        <f>D903</f>
        <v>15899449</v>
      </c>
    </row>
    <row r="15" spans="1:4" s="19" customFormat="1" ht="13.5" thickBot="1">
      <c r="A15" s="271"/>
      <c r="B15" s="272" t="s">
        <v>295</v>
      </c>
      <c r="C15" s="108">
        <f>C993</f>
        <v>100470</v>
      </c>
      <c r="D15" s="206">
        <f>D993</f>
        <v>0</v>
      </c>
    </row>
    <row r="16" spans="1:4" ht="13.5" thickBot="1">
      <c r="A16" s="260" t="s">
        <v>291</v>
      </c>
      <c r="B16" s="261"/>
      <c r="C16" s="53">
        <f>SUM(C21,C56,C86,C113,C135,C146,C207,C219,C273,C278,C284,C301,C474,C480,C522,C664,C701,C735,C805,C861,C214)</f>
        <v>131503638.79999997</v>
      </c>
      <c r="D16" s="53">
        <f>SUM(D21,D56,D86,D113,D135,D146,D207,D214,D219,D273,D278,D284,D301,D474,D480,D522,D664,D701,D735,D805,D861)</f>
        <v>143509801</v>
      </c>
    </row>
    <row r="17" spans="1:4" s="61" customFormat="1" ht="13.5" thickBot="1">
      <c r="A17" s="68" t="s">
        <v>230</v>
      </c>
      <c r="B17" s="262" t="s">
        <v>233</v>
      </c>
      <c r="C17" s="69">
        <f>SUM(C22,C57,C87,C114,C136,C147,C208,C220,C274,C279,C285,C302,C475,C481,C523,C665,C702,C736,C806,C862,C215)</f>
        <v>102939239.20999998</v>
      </c>
      <c r="D17" s="69">
        <f>SUM(D22,D57,D87,D114,D136,D147,D208,D220,D274,D279,D285,D302,D475,D481,D523,D665,D702,D736,D806,D862,D215)</f>
        <v>106038391</v>
      </c>
    </row>
    <row r="18" spans="1:4" s="61" customFormat="1" ht="13.5" thickBot="1">
      <c r="A18" s="68"/>
      <c r="B18" s="263" t="s">
        <v>274</v>
      </c>
      <c r="C18" s="111">
        <f>SUM(C19:C20)</f>
        <v>28564399.59</v>
      </c>
      <c r="D18" s="111">
        <f>SUM(D19:D20)</f>
        <v>37471410</v>
      </c>
    </row>
    <row r="19" spans="1:4" s="67" customFormat="1" ht="26.25" thickBot="1">
      <c r="A19" s="65"/>
      <c r="B19" s="264" t="s">
        <v>275</v>
      </c>
      <c r="C19" s="66">
        <f>SUM(C24,C59,C286,C738,C864)</f>
        <v>3458788</v>
      </c>
      <c r="D19" s="66">
        <f>SUM(D24,D59,D738,D864)</f>
        <v>7050000</v>
      </c>
    </row>
    <row r="20" spans="1:4" s="64" customFormat="1" ht="13.5" thickBot="1">
      <c r="A20" s="70"/>
      <c r="B20" s="265" t="s">
        <v>235</v>
      </c>
      <c r="C20" s="71">
        <f>SUM(C25,C60,C88,C115,C148,C221,C303,C524,C666,C739,C807,C865)</f>
        <v>25105611.59</v>
      </c>
      <c r="D20" s="71">
        <f>SUM(D25,D60,D88,D115,D148,D221,D303,D524,D666,D739,D807,D865,D289)</f>
        <v>30421410</v>
      </c>
    </row>
    <row r="21" spans="1:4" s="3" customFormat="1" ht="13.5" thickBot="1">
      <c r="A21" s="57" t="s">
        <v>61</v>
      </c>
      <c r="B21" s="28" t="s">
        <v>62</v>
      </c>
      <c r="C21" s="30">
        <f>SUM(C26,C29,C35,C38)</f>
        <v>2386806.67</v>
      </c>
      <c r="D21" s="30">
        <f>SUM(D26,D29,D35,D38)</f>
        <v>3079615</v>
      </c>
    </row>
    <row r="22" spans="1:4" s="22" customFormat="1" ht="12.75">
      <c r="A22" s="162" t="s">
        <v>230</v>
      </c>
      <c r="B22" s="26" t="s">
        <v>233</v>
      </c>
      <c r="C22" s="27">
        <f>SUM(C36,C39)</f>
        <v>597106.67</v>
      </c>
      <c r="D22" s="205">
        <f>SUM(D36,D39)</f>
        <v>223065</v>
      </c>
    </row>
    <row r="23" spans="1:4" s="22" customFormat="1" ht="12.75">
      <c r="A23" s="162"/>
      <c r="B23" s="107" t="s">
        <v>274</v>
      </c>
      <c r="C23" s="108">
        <f>SUM(C24:C25)</f>
        <v>1789700</v>
      </c>
      <c r="D23" s="206">
        <f>SUM(D24:D25)</f>
        <v>2856550</v>
      </c>
    </row>
    <row r="24" spans="1:4" s="16" customFormat="1" ht="25.5">
      <c r="A24" s="160"/>
      <c r="B24" s="17" t="s">
        <v>277</v>
      </c>
      <c r="C24" s="18">
        <f>SUM(C31)</f>
        <v>1167100</v>
      </c>
      <c r="D24" s="207">
        <f>SUM(D31)</f>
        <v>2850000</v>
      </c>
    </row>
    <row r="25" spans="1:4" s="19" customFormat="1" ht="13.5" thickBot="1">
      <c r="A25" s="161"/>
      <c r="B25" s="31" t="s">
        <v>235</v>
      </c>
      <c r="C25" s="32">
        <f>SUM(C27,C32,C40)</f>
        <v>622600</v>
      </c>
      <c r="D25" s="208">
        <f>SUM(D27,D32,D40)</f>
        <v>6550</v>
      </c>
    </row>
    <row r="26" spans="1:4" s="3" customFormat="1" ht="13.5" thickBot="1">
      <c r="A26" s="58" t="s">
        <v>63</v>
      </c>
      <c r="B26" s="33" t="s">
        <v>64</v>
      </c>
      <c r="C26" s="34">
        <f>SUM(C28:C28)</f>
        <v>0</v>
      </c>
      <c r="D26" s="34">
        <f>SUM(D28:D28)</f>
        <v>6550</v>
      </c>
    </row>
    <row r="27" spans="1:4" s="19" customFormat="1" ht="12" customHeight="1">
      <c r="A27" s="163" t="s">
        <v>230</v>
      </c>
      <c r="B27" s="20" t="s">
        <v>235</v>
      </c>
      <c r="C27" s="21">
        <f>SUM(C28)</f>
        <v>0</v>
      </c>
      <c r="D27" s="209">
        <f>SUM(D28)</f>
        <v>6550</v>
      </c>
    </row>
    <row r="28" spans="1:4" s="10" customFormat="1" ht="24" customHeight="1" thickBot="1">
      <c r="A28" s="165">
        <v>6050</v>
      </c>
      <c r="B28" s="35" t="s">
        <v>1</v>
      </c>
      <c r="C28" s="36">
        <v>0</v>
      </c>
      <c r="D28" s="211">
        <v>6550</v>
      </c>
    </row>
    <row r="29" spans="1:4" s="3" customFormat="1" ht="30" customHeight="1" thickBot="1">
      <c r="A29" s="58" t="s">
        <v>65</v>
      </c>
      <c r="B29" s="33" t="s">
        <v>66</v>
      </c>
      <c r="C29" s="39">
        <f>SUM(C31:C32)</f>
        <v>1474700</v>
      </c>
      <c r="D29" s="39">
        <f>SUM(D31:D32)</f>
        <v>2850000</v>
      </c>
    </row>
    <row r="30" spans="1:4" s="3" customFormat="1" ht="12.75">
      <c r="A30" s="194"/>
      <c r="B30" s="106" t="s">
        <v>234</v>
      </c>
      <c r="C30" s="110">
        <f>SUM(C31:C32)</f>
        <v>1474700</v>
      </c>
      <c r="D30" s="212">
        <f>SUM(D31:D32)</f>
        <v>2850000</v>
      </c>
    </row>
    <row r="31" spans="1:4" s="16" customFormat="1" ht="25.5">
      <c r="A31" s="166" t="s">
        <v>230</v>
      </c>
      <c r="B31" s="17" t="s">
        <v>277</v>
      </c>
      <c r="C31" s="38">
        <f>SUM(C33)</f>
        <v>1167100</v>
      </c>
      <c r="D31" s="213">
        <f>SUM(D33)</f>
        <v>2850000</v>
      </c>
    </row>
    <row r="32" spans="1:4" s="19" customFormat="1" ht="12.75">
      <c r="A32" s="163"/>
      <c r="B32" s="20" t="s">
        <v>235</v>
      </c>
      <c r="C32" s="21">
        <f>SUM(C34)</f>
        <v>307600</v>
      </c>
      <c r="D32" s="209">
        <f>SUM(D34)</f>
        <v>0</v>
      </c>
    </row>
    <row r="33" spans="1:4" s="13" customFormat="1" ht="76.5">
      <c r="A33" s="167">
        <v>6010</v>
      </c>
      <c r="B33" s="14" t="s">
        <v>2</v>
      </c>
      <c r="C33" s="15">
        <v>1167100</v>
      </c>
      <c r="D33" s="214">
        <v>2850000</v>
      </c>
    </row>
    <row r="34" spans="1:4" s="10" customFormat="1" ht="31.5" customHeight="1" thickBot="1">
      <c r="A34" s="165">
        <v>6050</v>
      </c>
      <c r="B34" s="35" t="s">
        <v>1</v>
      </c>
      <c r="C34" s="36">
        <v>307600</v>
      </c>
      <c r="D34" s="211">
        <v>0</v>
      </c>
    </row>
    <row r="35" spans="1:4" s="3" customFormat="1" ht="13.5" thickBot="1">
      <c r="A35" s="58" t="s">
        <v>225</v>
      </c>
      <c r="B35" s="33" t="s">
        <v>226</v>
      </c>
      <c r="C35" s="34">
        <f>SUM(C37)</f>
        <v>28000</v>
      </c>
      <c r="D35" s="34">
        <f>SUM(D37)</f>
        <v>30000</v>
      </c>
    </row>
    <row r="36" spans="1:4" s="23" customFormat="1" ht="12.75">
      <c r="A36" s="159" t="s">
        <v>230</v>
      </c>
      <c r="B36" s="40" t="s">
        <v>233</v>
      </c>
      <c r="C36" s="41">
        <f>SUM(C37)</f>
        <v>28000</v>
      </c>
      <c r="D36" s="204">
        <f>SUM(D37)</f>
        <v>30000</v>
      </c>
    </row>
    <row r="37" spans="1:4" ht="39" customHeight="1" thickBot="1">
      <c r="A37" s="168">
        <v>2850</v>
      </c>
      <c r="B37" s="24" t="s">
        <v>5</v>
      </c>
      <c r="C37" s="25">
        <v>28000</v>
      </c>
      <c r="D37" s="215">
        <v>30000</v>
      </c>
    </row>
    <row r="38" spans="1:4" s="4" customFormat="1" ht="13.5" thickBot="1">
      <c r="A38" s="58" t="s">
        <v>67</v>
      </c>
      <c r="B38" s="33" t="s">
        <v>68</v>
      </c>
      <c r="C38" s="39">
        <f>SUM(C39:C40)</f>
        <v>884106.67</v>
      </c>
      <c r="D38" s="39">
        <f>SUM(D39:D40)</f>
        <v>193065</v>
      </c>
    </row>
    <row r="39" spans="1:4" s="23" customFormat="1" ht="12.75">
      <c r="A39" s="159" t="s">
        <v>230</v>
      </c>
      <c r="B39" s="40" t="s">
        <v>233</v>
      </c>
      <c r="C39" s="41">
        <f>SUM(C41:C54)</f>
        <v>569106.67</v>
      </c>
      <c r="D39" s="204">
        <f>SUM(D41:D54)</f>
        <v>193065</v>
      </c>
    </row>
    <row r="40" spans="1:4" s="23" customFormat="1" ht="12.75">
      <c r="A40" s="169" t="s">
        <v>230</v>
      </c>
      <c r="B40" s="51" t="s">
        <v>240</v>
      </c>
      <c r="C40" s="52">
        <f>SUM(C55)</f>
        <v>315000</v>
      </c>
      <c r="D40" s="216">
        <f>SUM(D55)</f>
        <v>0</v>
      </c>
    </row>
    <row r="41" spans="1:4" s="5" customFormat="1" ht="25.5">
      <c r="A41" s="170">
        <v>3020</v>
      </c>
      <c r="B41" s="8" t="s">
        <v>3</v>
      </c>
      <c r="C41" s="9">
        <v>5400</v>
      </c>
      <c r="D41" s="217">
        <v>10000</v>
      </c>
    </row>
    <row r="42" spans="1:4" s="5" customFormat="1" ht="25.5">
      <c r="A42" s="170">
        <v>3030</v>
      </c>
      <c r="B42" s="8" t="s">
        <v>21</v>
      </c>
      <c r="C42" s="9">
        <v>93600</v>
      </c>
      <c r="D42" s="217">
        <v>109200</v>
      </c>
    </row>
    <row r="43" spans="1:4" s="5" customFormat="1" ht="25.5">
      <c r="A43" s="170">
        <v>4010</v>
      </c>
      <c r="B43" s="8" t="s">
        <v>4</v>
      </c>
      <c r="C43" s="9">
        <v>5907</v>
      </c>
      <c r="D43" s="217">
        <v>0</v>
      </c>
    </row>
    <row r="44" spans="1:4" s="5" customFormat="1" ht="25.5">
      <c r="A44" s="170">
        <v>4110</v>
      </c>
      <c r="B44" s="8" t="s">
        <v>6</v>
      </c>
      <c r="C44" s="9">
        <v>902.6</v>
      </c>
      <c r="D44" s="217">
        <v>0</v>
      </c>
    </row>
    <row r="45" spans="1:4" s="5" customFormat="1" ht="12.75">
      <c r="A45" s="170">
        <v>4120</v>
      </c>
      <c r="B45" s="8" t="s">
        <v>7</v>
      </c>
      <c r="C45" s="9">
        <v>144.72</v>
      </c>
      <c r="D45" s="217">
        <v>0</v>
      </c>
    </row>
    <row r="46" spans="1:4" s="5" customFormat="1" ht="12.75">
      <c r="A46" s="170">
        <v>4170</v>
      </c>
      <c r="B46" s="8" t="s">
        <v>8</v>
      </c>
      <c r="C46" s="9">
        <v>3500</v>
      </c>
      <c r="D46" s="217">
        <v>3000</v>
      </c>
    </row>
    <row r="47" spans="1:4" s="5" customFormat="1" ht="12.75">
      <c r="A47" s="170">
        <v>4210</v>
      </c>
      <c r="B47" s="8" t="s">
        <v>9</v>
      </c>
      <c r="C47" s="9">
        <v>20860</v>
      </c>
      <c r="D47" s="217">
        <v>34265</v>
      </c>
    </row>
    <row r="48" spans="1:4" s="5" customFormat="1" ht="12.75">
      <c r="A48" s="170">
        <v>4260</v>
      </c>
      <c r="B48" s="8" t="s">
        <v>20</v>
      </c>
      <c r="C48" s="9">
        <v>0</v>
      </c>
      <c r="D48" s="217">
        <v>2000</v>
      </c>
    </row>
    <row r="49" spans="1:4" s="5" customFormat="1" ht="12.75">
      <c r="A49" s="170">
        <v>4300</v>
      </c>
      <c r="B49" s="8" t="s">
        <v>10</v>
      </c>
      <c r="C49" s="9">
        <v>29477.9</v>
      </c>
      <c r="D49" s="217">
        <v>22000</v>
      </c>
    </row>
    <row r="50" spans="1:4" s="5" customFormat="1" ht="38.25">
      <c r="A50" s="171">
        <v>4360</v>
      </c>
      <c r="B50" s="42" t="s">
        <v>23</v>
      </c>
      <c r="C50" s="43">
        <v>660</v>
      </c>
      <c r="D50" s="218">
        <v>600</v>
      </c>
    </row>
    <row r="51" spans="1:4" s="5" customFormat="1" ht="38.25">
      <c r="A51" s="171">
        <v>4370</v>
      </c>
      <c r="B51" s="42" t="s">
        <v>11</v>
      </c>
      <c r="C51" s="43">
        <v>50</v>
      </c>
      <c r="D51" s="218">
        <v>0</v>
      </c>
    </row>
    <row r="52" spans="1:4" s="5" customFormat="1" ht="12.75">
      <c r="A52" s="170">
        <v>4430</v>
      </c>
      <c r="B52" s="8" t="s">
        <v>12</v>
      </c>
      <c r="C52" s="9">
        <v>408391.83</v>
      </c>
      <c r="D52" s="217">
        <v>12000</v>
      </c>
    </row>
    <row r="53" spans="1:4" s="5" customFormat="1" ht="38.25">
      <c r="A53" s="170">
        <v>4740</v>
      </c>
      <c r="B53" s="8" t="s">
        <v>13</v>
      </c>
      <c r="C53" s="9">
        <v>12.62</v>
      </c>
      <c r="D53" s="217">
        <v>0</v>
      </c>
    </row>
    <row r="54" spans="1:4" s="5" customFormat="1" ht="25.5">
      <c r="A54" s="171">
        <v>4750</v>
      </c>
      <c r="B54" s="42" t="s">
        <v>14</v>
      </c>
      <c r="C54" s="43">
        <v>200</v>
      </c>
      <c r="D54" s="218">
        <v>0</v>
      </c>
    </row>
    <row r="55" spans="1:4" s="5" customFormat="1" ht="26.25" thickBot="1">
      <c r="A55" s="172">
        <v>6060</v>
      </c>
      <c r="B55" s="103" t="s">
        <v>18</v>
      </c>
      <c r="C55" s="104">
        <v>315000</v>
      </c>
      <c r="D55" s="219">
        <v>0</v>
      </c>
    </row>
    <row r="56" spans="1:4" s="3" customFormat="1" ht="13.5" thickBot="1">
      <c r="A56" s="57" t="s">
        <v>69</v>
      </c>
      <c r="B56" s="28" t="s">
        <v>70</v>
      </c>
      <c r="C56" s="30">
        <f>SUM(C61,C66,C75)</f>
        <v>16197961.420000002</v>
      </c>
      <c r="D56" s="30">
        <f>SUM(D61,D66,D75,D83)</f>
        <v>24902000</v>
      </c>
    </row>
    <row r="57" spans="1:4" s="23" customFormat="1" ht="12.75">
      <c r="A57" s="159" t="s">
        <v>230</v>
      </c>
      <c r="B57" s="40" t="s">
        <v>233</v>
      </c>
      <c r="C57" s="41">
        <f>SUM(C62,C67,C76)</f>
        <v>5693639.45</v>
      </c>
      <c r="D57" s="204">
        <f>SUM(D62,D67,D76)</f>
        <v>6242000</v>
      </c>
    </row>
    <row r="58" spans="1:4" s="23" customFormat="1" ht="12.75">
      <c r="A58" s="159"/>
      <c r="B58" s="109" t="s">
        <v>274</v>
      </c>
      <c r="C58" s="108">
        <f>SUM(C59:C60)</f>
        <v>10504321.97</v>
      </c>
      <c r="D58" s="206">
        <f>SUM(D59:D60)</f>
        <v>18660000</v>
      </c>
    </row>
    <row r="59" spans="1:4" s="16" customFormat="1" ht="25.5">
      <c r="A59" s="160"/>
      <c r="B59" s="17" t="s">
        <v>277</v>
      </c>
      <c r="C59" s="18">
        <f>SUM(C63)</f>
        <v>1096688</v>
      </c>
      <c r="D59" s="207">
        <f>SUM(D63)</f>
        <v>1200000</v>
      </c>
    </row>
    <row r="60" spans="1:4" s="19" customFormat="1" ht="13.5" thickBot="1">
      <c r="A60" s="161"/>
      <c r="B60" s="31" t="s">
        <v>235</v>
      </c>
      <c r="C60" s="32">
        <f>SUM(C68,C82)</f>
        <v>9407633.97</v>
      </c>
      <c r="D60" s="208">
        <f>SUM(D68,D82,D84)</f>
        <v>17460000</v>
      </c>
    </row>
    <row r="61" spans="1:4" s="3" customFormat="1" ht="13.5" thickBot="1">
      <c r="A61" s="58" t="s">
        <v>71</v>
      </c>
      <c r="B61" s="33" t="s">
        <v>72</v>
      </c>
      <c r="C61" s="34">
        <f>SUM(C64:C65)</f>
        <v>3987341.45</v>
      </c>
      <c r="D61" s="34">
        <f>SUM(D64:D65)</f>
        <v>4100000</v>
      </c>
    </row>
    <row r="62" spans="1:4" s="23" customFormat="1" ht="12.75">
      <c r="A62" s="159" t="s">
        <v>230</v>
      </c>
      <c r="B62" s="40" t="s">
        <v>233</v>
      </c>
      <c r="C62" s="41">
        <f>SUM(C64)</f>
        <v>2890653.45</v>
      </c>
      <c r="D62" s="204">
        <f>SUM(D64)</f>
        <v>2900000</v>
      </c>
    </row>
    <row r="63" spans="1:4" s="16" customFormat="1" ht="12.75">
      <c r="A63" s="160"/>
      <c r="B63" s="17" t="s">
        <v>234</v>
      </c>
      <c r="C63" s="18">
        <f>SUM(C65)</f>
        <v>1096688</v>
      </c>
      <c r="D63" s="207">
        <f>SUM(D65)</f>
        <v>1200000</v>
      </c>
    </row>
    <row r="64" spans="1:4" ht="12.75">
      <c r="A64" s="164">
        <v>4300</v>
      </c>
      <c r="B64" s="6" t="s">
        <v>10</v>
      </c>
      <c r="C64" s="7">
        <v>2890653.45</v>
      </c>
      <c r="D64" s="210">
        <v>2900000</v>
      </c>
    </row>
    <row r="65" spans="1:4" s="13" customFormat="1" ht="83.25" customHeight="1" thickBot="1">
      <c r="A65" s="173">
        <v>6010</v>
      </c>
      <c r="B65" s="44" t="s">
        <v>2</v>
      </c>
      <c r="C65" s="45">
        <v>1096688</v>
      </c>
      <c r="D65" s="220">
        <v>1200000</v>
      </c>
    </row>
    <row r="66" spans="1:4" s="3" customFormat="1" ht="13.5" thickBot="1">
      <c r="A66" s="58" t="s">
        <v>73</v>
      </c>
      <c r="B66" s="33" t="s">
        <v>74</v>
      </c>
      <c r="C66" s="34">
        <f>SUM(C67:C68)</f>
        <v>11272383.97</v>
      </c>
      <c r="D66" s="34">
        <f>SUM(D67:D68)</f>
        <v>11517000</v>
      </c>
    </row>
    <row r="67" spans="1:4" s="23" customFormat="1" ht="12.75">
      <c r="A67" s="159" t="s">
        <v>230</v>
      </c>
      <c r="B67" s="40" t="s">
        <v>233</v>
      </c>
      <c r="C67" s="41">
        <f>SUM(C69:C73)</f>
        <v>1964750</v>
      </c>
      <c r="D67" s="204">
        <f>SUM(D69:D73)</f>
        <v>2517000</v>
      </c>
    </row>
    <row r="68" spans="1:4" s="19" customFormat="1" ht="12.75">
      <c r="A68" s="163"/>
      <c r="B68" s="20" t="s">
        <v>235</v>
      </c>
      <c r="C68" s="21">
        <f>SUM(C74)</f>
        <v>9307633.97</v>
      </c>
      <c r="D68" s="209">
        <f>SUM(D74)</f>
        <v>9000000</v>
      </c>
    </row>
    <row r="69" spans="1:4" s="19" customFormat="1" ht="12.75">
      <c r="A69" s="170">
        <v>4210</v>
      </c>
      <c r="B69" s="8" t="s">
        <v>9</v>
      </c>
      <c r="C69" s="9">
        <v>0</v>
      </c>
      <c r="D69" s="217">
        <v>3000</v>
      </c>
    </row>
    <row r="70" spans="1:4" ht="12.75">
      <c r="A70" s="164">
        <v>4170</v>
      </c>
      <c r="B70" s="6" t="s">
        <v>8</v>
      </c>
      <c r="C70" s="7">
        <v>15000</v>
      </c>
      <c r="D70" s="210">
        <v>12000</v>
      </c>
    </row>
    <row r="71" spans="1:4" ht="12.75">
      <c r="A71" s="164">
        <v>4270</v>
      </c>
      <c r="B71" s="6" t="s">
        <v>0</v>
      </c>
      <c r="C71" s="7">
        <v>597000</v>
      </c>
      <c r="D71" s="210">
        <v>900000</v>
      </c>
    </row>
    <row r="72" spans="1:4" ht="12.75">
      <c r="A72" s="164">
        <v>4300</v>
      </c>
      <c r="B72" s="6" t="s">
        <v>10</v>
      </c>
      <c r="C72" s="7">
        <v>1347350</v>
      </c>
      <c r="D72" s="210">
        <v>1602000</v>
      </c>
    </row>
    <row r="73" spans="1:4" ht="12.75">
      <c r="A73" s="164">
        <v>4430</v>
      </c>
      <c r="B73" s="6" t="s">
        <v>12</v>
      </c>
      <c r="C73" s="7">
        <v>5400</v>
      </c>
      <c r="D73" s="210">
        <v>0</v>
      </c>
    </row>
    <row r="74" spans="1:4" s="10" customFormat="1" ht="24" customHeight="1" thickBot="1">
      <c r="A74" s="165">
        <v>6050</v>
      </c>
      <c r="B74" s="35" t="s">
        <v>1</v>
      </c>
      <c r="C74" s="36">
        <v>9307633.97</v>
      </c>
      <c r="D74" s="211">
        <v>9000000</v>
      </c>
    </row>
    <row r="75" spans="1:4" s="3" customFormat="1" ht="13.5" thickBot="1">
      <c r="A75" s="58" t="s">
        <v>75</v>
      </c>
      <c r="B75" s="33" t="s">
        <v>76</v>
      </c>
      <c r="C75" s="34">
        <f>SUM(C76:C77)</f>
        <v>938236</v>
      </c>
      <c r="D75" s="34">
        <f>SUM(D76:D77)</f>
        <v>9255000</v>
      </c>
    </row>
    <row r="76" spans="1:4" s="23" customFormat="1" ht="12.75">
      <c r="A76" s="159" t="s">
        <v>230</v>
      </c>
      <c r="B76" s="40" t="s">
        <v>233</v>
      </c>
      <c r="C76" s="41">
        <f>SUM(C78:C81)</f>
        <v>838236</v>
      </c>
      <c r="D76" s="204">
        <f>SUM(D78:D81)</f>
        <v>825000</v>
      </c>
    </row>
    <row r="77" spans="1:4" s="23" customFormat="1" ht="12.75">
      <c r="A77" s="159"/>
      <c r="B77" s="20" t="s">
        <v>235</v>
      </c>
      <c r="C77" s="52">
        <f>SUM(C82)</f>
        <v>100000</v>
      </c>
      <c r="D77" s="216">
        <f>SUM(D82)</f>
        <v>8430000</v>
      </c>
    </row>
    <row r="78" spans="1:4" ht="12.75">
      <c r="A78" s="164">
        <v>4170</v>
      </c>
      <c r="B78" s="6" t="s">
        <v>8</v>
      </c>
      <c r="C78" s="114">
        <v>6000</v>
      </c>
      <c r="D78" s="221">
        <v>3000</v>
      </c>
    </row>
    <row r="79" spans="1:4" ht="12.75">
      <c r="A79" s="164">
        <v>4210</v>
      </c>
      <c r="B79" s="6" t="s">
        <v>9</v>
      </c>
      <c r="C79" s="114">
        <v>486</v>
      </c>
      <c r="D79" s="221">
        <v>2000</v>
      </c>
    </row>
    <row r="80" spans="1:4" ht="12.75">
      <c r="A80" s="164">
        <v>4270</v>
      </c>
      <c r="B80" s="6" t="s">
        <v>0</v>
      </c>
      <c r="C80" s="114">
        <v>114500</v>
      </c>
      <c r="D80" s="221">
        <v>150000</v>
      </c>
    </row>
    <row r="81" spans="1:4" ht="12.75">
      <c r="A81" s="174">
        <v>4300</v>
      </c>
      <c r="B81" s="24" t="s">
        <v>10</v>
      </c>
      <c r="C81" s="115">
        <v>717250</v>
      </c>
      <c r="D81" s="215">
        <v>670000</v>
      </c>
    </row>
    <row r="82" spans="1:4" ht="27" customHeight="1" thickBot="1">
      <c r="A82" s="165">
        <v>6050</v>
      </c>
      <c r="B82" s="35" t="s">
        <v>1</v>
      </c>
      <c r="C82" s="116">
        <v>100000</v>
      </c>
      <c r="D82" s="211">
        <v>8430000</v>
      </c>
    </row>
    <row r="83" spans="1:4" ht="27" customHeight="1" thickBot="1">
      <c r="A83" s="58" t="s">
        <v>298</v>
      </c>
      <c r="B83" s="33" t="s">
        <v>68</v>
      </c>
      <c r="C83" s="34">
        <f>SUM(C84)</f>
        <v>0</v>
      </c>
      <c r="D83" s="34">
        <f>SUM(D84)</f>
        <v>30000</v>
      </c>
    </row>
    <row r="84" spans="1:4" ht="22.5" customHeight="1">
      <c r="A84" s="291" t="s">
        <v>230</v>
      </c>
      <c r="B84" s="51" t="s">
        <v>235</v>
      </c>
      <c r="C84" s="52">
        <f>SUM(C85)</f>
        <v>0</v>
      </c>
      <c r="D84" s="52">
        <f>SUM(D85)</f>
        <v>30000</v>
      </c>
    </row>
    <row r="85" spans="1:4" ht="27" customHeight="1" thickBot="1">
      <c r="A85" s="292">
        <v>6050</v>
      </c>
      <c r="B85" s="35" t="s">
        <v>1</v>
      </c>
      <c r="C85" s="36">
        <v>0</v>
      </c>
      <c r="D85" s="36">
        <v>30000</v>
      </c>
    </row>
    <row r="86" spans="1:4" s="3" customFormat="1" ht="13.5" thickBot="1">
      <c r="A86" s="57" t="s">
        <v>77</v>
      </c>
      <c r="B86" s="28" t="s">
        <v>78</v>
      </c>
      <c r="C86" s="117">
        <f>SUM(C89,C103)</f>
        <v>4687900.58</v>
      </c>
      <c r="D86" s="30">
        <f>SUM(D89,D103)</f>
        <v>1199055</v>
      </c>
    </row>
    <row r="87" spans="1:4" s="23" customFormat="1" ht="12.75">
      <c r="A87" s="159" t="s">
        <v>230</v>
      </c>
      <c r="B87" s="40" t="s">
        <v>233</v>
      </c>
      <c r="C87" s="118">
        <f>SUM(C90,C104)</f>
        <v>561147.6599999999</v>
      </c>
      <c r="D87" s="204">
        <f>SUM(D90,D104)</f>
        <v>1119055</v>
      </c>
    </row>
    <row r="88" spans="1:4" s="19" customFormat="1" ht="13.5" thickBot="1">
      <c r="A88" s="161"/>
      <c r="B88" s="31" t="s">
        <v>235</v>
      </c>
      <c r="C88" s="119">
        <f>SUM(C91)</f>
        <v>4126752.92</v>
      </c>
      <c r="D88" s="208">
        <f>SUM(D91)</f>
        <v>80000</v>
      </c>
    </row>
    <row r="89" spans="1:4" s="3" customFormat="1" ht="33.75" customHeight="1" thickBot="1">
      <c r="A89" s="58" t="s">
        <v>79</v>
      </c>
      <c r="B89" s="33" t="s">
        <v>80</v>
      </c>
      <c r="C89" s="120">
        <f>SUM(C90:C91)</f>
        <v>4376152.92</v>
      </c>
      <c r="D89" s="39">
        <f>SUM(D90:D91)</f>
        <v>970055</v>
      </c>
    </row>
    <row r="90" spans="1:4" s="23" customFormat="1" ht="12.75">
      <c r="A90" s="159" t="s">
        <v>230</v>
      </c>
      <c r="B90" s="40" t="s">
        <v>233</v>
      </c>
      <c r="C90" s="118">
        <f>SUM(C92:C99)</f>
        <v>249400</v>
      </c>
      <c r="D90" s="204">
        <f>SUM(D92:D99)</f>
        <v>890055</v>
      </c>
    </row>
    <row r="91" spans="1:4" s="19" customFormat="1" ht="12.75">
      <c r="A91" s="163"/>
      <c r="B91" s="20" t="s">
        <v>235</v>
      </c>
      <c r="C91" s="121">
        <f>SUM(C100:C102)</f>
        <v>4126752.92</v>
      </c>
      <c r="D91" s="209">
        <f>SUM(D100:D102)</f>
        <v>80000</v>
      </c>
    </row>
    <row r="92" spans="1:4" s="19" customFormat="1" ht="25.5">
      <c r="A92" s="286">
        <v>2650</v>
      </c>
      <c r="B92" s="287" t="s">
        <v>16</v>
      </c>
      <c r="C92" s="288">
        <v>125000</v>
      </c>
      <c r="D92" s="289">
        <v>125000</v>
      </c>
    </row>
    <row r="93" spans="1:4" s="19" customFormat="1" ht="51">
      <c r="A93" s="286">
        <v>2820</v>
      </c>
      <c r="B93" s="287" t="s">
        <v>17</v>
      </c>
      <c r="C93" s="288">
        <v>15000</v>
      </c>
      <c r="D93" s="289">
        <v>30000</v>
      </c>
    </row>
    <row r="94" spans="1:4" s="19" customFormat="1" ht="25.5">
      <c r="A94" s="170">
        <v>4110</v>
      </c>
      <c r="B94" s="8" t="s">
        <v>246</v>
      </c>
      <c r="C94" s="122">
        <v>0</v>
      </c>
      <c r="D94" s="221">
        <v>480</v>
      </c>
    </row>
    <row r="95" spans="1:4" s="19" customFormat="1" ht="12.75">
      <c r="A95" s="170">
        <v>4120</v>
      </c>
      <c r="B95" s="8" t="s">
        <v>7</v>
      </c>
      <c r="C95" s="122">
        <v>0</v>
      </c>
      <c r="D95" s="221">
        <v>75</v>
      </c>
    </row>
    <row r="96" spans="1:4" s="19" customFormat="1" ht="12.75">
      <c r="A96" s="170">
        <v>4170</v>
      </c>
      <c r="B96" s="8" t="s">
        <v>241</v>
      </c>
      <c r="C96" s="122">
        <v>3000</v>
      </c>
      <c r="D96" s="221">
        <v>3000</v>
      </c>
    </row>
    <row r="97" spans="1:4" ht="12.75">
      <c r="A97" s="164">
        <v>4210</v>
      </c>
      <c r="B97" s="6" t="s">
        <v>9</v>
      </c>
      <c r="C97" s="114">
        <v>3000</v>
      </c>
      <c r="D97" s="221">
        <v>3000</v>
      </c>
    </row>
    <row r="98" spans="1:4" ht="12.75">
      <c r="A98" s="164">
        <v>4300</v>
      </c>
      <c r="B98" s="6" t="s">
        <v>10</v>
      </c>
      <c r="C98" s="114">
        <v>78000</v>
      </c>
      <c r="D98" s="223">
        <v>703000</v>
      </c>
    </row>
    <row r="99" spans="1:4" ht="12.75">
      <c r="A99" s="164">
        <v>4430</v>
      </c>
      <c r="B99" s="6" t="s">
        <v>12</v>
      </c>
      <c r="C99" s="114">
        <v>25400</v>
      </c>
      <c r="D99" s="223">
        <v>25500</v>
      </c>
    </row>
    <row r="100" spans="1:4" s="10" customFormat="1" ht="25.5">
      <c r="A100" s="175">
        <v>6050</v>
      </c>
      <c r="B100" s="11" t="s">
        <v>1</v>
      </c>
      <c r="C100" s="123">
        <v>3270462</v>
      </c>
      <c r="D100" s="224">
        <v>80000</v>
      </c>
    </row>
    <row r="101" spans="1:4" s="10" customFormat="1" ht="25.5">
      <c r="A101" s="175">
        <v>6058</v>
      </c>
      <c r="B101" s="11" t="s">
        <v>1</v>
      </c>
      <c r="C101" s="123">
        <v>851904.5</v>
      </c>
      <c r="D101" s="225">
        <v>0</v>
      </c>
    </row>
    <row r="102" spans="1:4" s="10" customFormat="1" ht="32.25" customHeight="1" thickBot="1">
      <c r="A102" s="165">
        <v>6059</v>
      </c>
      <c r="B102" s="35" t="s">
        <v>1</v>
      </c>
      <c r="C102" s="116">
        <v>4386.42</v>
      </c>
      <c r="D102" s="225">
        <v>0</v>
      </c>
    </row>
    <row r="103" spans="1:4" s="3" customFormat="1" ht="13.5" thickBot="1">
      <c r="A103" s="58" t="s">
        <v>81</v>
      </c>
      <c r="B103" s="33" t="s">
        <v>68</v>
      </c>
      <c r="C103" s="124">
        <f>SUM(C105:C112)</f>
        <v>311747.66</v>
      </c>
      <c r="D103" s="34">
        <f>SUM(D105:D112)</f>
        <v>229000</v>
      </c>
    </row>
    <row r="104" spans="1:4" s="23" customFormat="1" ht="12.75">
      <c r="A104" s="159" t="s">
        <v>230</v>
      </c>
      <c r="B104" s="40" t="s">
        <v>233</v>
      </c>
      <c r="C104" s="118">
        <f>SUM(C105:C112)</f>
        <v>311747.66</v>
      </c>
      <c r="D104" s="204">
        <f>SUM(D105:D112)</f>
        <v>229000</v>
      </c>
    </row>
    <row r="105" spans="1:4" ht="51">
      <c r="A105" s="176">
        <v>2820</v>
      </c>
      <c r="B105" s="112" t="s">
        <v>17</v>
      </c>
      <c r="C105" s="125">
        <v>50000</v>
      </c>
      <c r="D105" s="247">
        <v>65000</v>
      </c>
    </row>
    <row r="106" spans="1:4" ht="25.5">
      <c r="A106" s="177">
        <v>4110</v>
      </c>
      <c r="B106" s="47" t="s">
        <v>246</v>
      </c>
      <c r="C106" s="126">
        <v>0</v>
      </c>
      <c r="D106" s="223">
        <v>2600</v>
      </c>
    </row>
    <row r="107" spans="1:4" ht="12.75">
      <c r="A107" s="177">
        <v>4120</v>
      </c>
      <c r="B107" s="47" t="s">
        <v>7</v>
      </c>
      <c r="C107" s="126">
        <v>0</v>
      </c>
      <c r="D107" s="223">
        <v>400</v>
      </c>
    </row>
    <row r="108" spans="1:4" ht="12.75">
      <c r="A108" s="177">
        <v>4170</v>
      </c>
      <c r="B108" s="47" t="s">
        <v>241</v>
      </c>
      <c r="C108" s="126">
        <v>16400</v>
      </c>
      <c r="D108" s="221">
        <v>10000</v>
      </c>
    </row>
    <row r="109" spans="1:4" ht="12.75">
      <c r="A109" s="164">
        <v>4210</v>
      </c>
      <c r="B109" s="6" t="s">
        <v>9</v>
      </c>
      <c r="C109" s="114">
        <v>20214.86</v>
      </c>
      <c r="D109" s="221">
        <v>10000</v>
      </c>
    </row>
    <row r="110" spans="1:4" ht="12.75">
      <c r="A110" s="164">
        <v>4300</v>
      </c>
      <c r="B110" s="6" t="s">
        <v>10</v>
      </c>
      <c r="C110" s="114">
        <v>215132.8</v>
      </c>
      <c r="D110" s="221">
        <v>135000</v>
      </c>
    </row>
    <row r="111" spans="1:4" ht="25.5">
      <c r="A111" s="164">
        <v>4380</v>
      </c>
      <c r="B111" s="6" t="s">
        <v>60</v>
      </c>
      <c r="C111" s="114">
        <v>10000</v>
      </c>
      <c r="D111" s="223">
        <v>6000</v>
      </c>
    </row>
    <row r="112" spans="1:4" ht="13.5" thickBot="1">
      <c r="A112" s="164">
        <v>4430</v>
      </c>
      <c r="B112" s="6" t="s">
        <v>12</v>
      </c>
      <c r="C112" s="114">
        <v>0</v>
      </c>
      <c r="D112" s="223">
        <v>0</v>
      </c>
    </row>
    <row r="113" spans="1:4" s="3" customFormat="1" ht="13.5" thickBot="1">
      <c r="A113" s="57" t="s">
        <v>82</v>
      </c>
      <c r="B113" s="28" t="s">
        <v>83</v>
      </c>
      <c r="C113" s="117">
        <f>SUM(C116,C120,C130)</f>
        <v>3789397.1100000003</v>
      </c>
      <c r="D113" s="30">
        <f>SUM(D116,D120,D130)</f>
        <v>4851800</v>
      </c>
    </row>
    <row r="114" spans="1:4" s="23" customFormat="1" ht="12.75">
      <c r="A114" s="159" t="s">
        <v>230</v>
      </c>
      <c r="B114" s="40" t="s">
        <v>233</v>
      </c>
      <c r="C114" s="118">
        <f>SUM(C117,C121,C131)</f>
        <v>3754397.1100000003</v>
      </c>
      <c r="D114" s="204">
        <f>SUM(D117,D121,D131)</f>
        <v>4041800</v>
      </c>
    </row>
    <row r="115" spans="1:4" s="19" customFormat="1" ht="13.5" thickBot="1">
      <c r="A115" s="161"/>
      <c r="B115" s="31" t="s">
        <v>235</v>
      </c>
      <c r="C115" s="119">
        <f>SUM(C122)</f>
        <v>35000</v>
      </c>
      <c r="D115" s="208">
        <f>SUM(D122)</f>
        <v>810000</v>
      </c>
    </row>
    <row r="116" spans="1:4" s="3" customFormat="1" ht="26.25" thickBot="1">
      <c r="A116" s="58" t="s">
        <v>84</v>
      </c>
      <c r="B116" s="33" t="s">
        <v>85</v>
      </c>
      <c r="C116" s="124">
        <f>SUM(C118:C119)</f>
        <v>2448494.91</v>
      </c>
      <c r="D116" s="34">
        <f>SUM(D118:D119)</f>
        <v>2430000</v>
      </c>
    </row>
    <row r="117" spans="1:4" s="23" customFormat="1" ht="12.75">
      <c r="A117" s="159" t="s">
        <v>230</v>
      </c>
      <c r="B117" s="40" t="s">
        <v>233</v>
      </c>
      <c r="C117" s="118">
        <f>SUM(C118:C119)</f>
        <v>2448494.91</v>
      </c>
      <c r="D117" s="204">
        <f>SUM(D118:D119)</f>
        <v>2430000</v>
      </c>
    </row>
    <row r="118" spans="1:4" ht="12.75">
      <c r="A118" s="164">
        <v>4300</v>
      </c>
      <c r="B118" s="6" t="s">
        <v>10</v>
      </c>
      <c r="C118" s="114">
        <v>2404000</v>
      </c>
      <c r="D118" s="222">
        <v>2400000</v>
      </c>
    </row>
    <row r="119" spans="1:4" ht="45.75" customHeight="1" thickBot="1">
      <c r="A119" s="174">
        <v>4600</v>
      </c>
      <c r="B119" s="24" t="s">
        <v>15</v>
      </c>
      <c r="C119" s="115">
        <v>44494.91</v>
      </c>
      <c r="D119" s="222">
        <v>30000</v>
      </c>
    </row>
    <row r="120" spans="1:4" s="3" customFormat="1" ht="34.5" customHeight="1" thickBot="1">
      <c r="A120" s="58" t="s">
        <v>86</v>
      </c>
      <c r="B120" s="33" t="s">
        <v>87</v>
      </c>
      <c r="C120" s="120">
        <f>SUM(C121:C122)</f>
        <v>333902.2</v>
      </c>
      <c r="D120" s="39">
        <f>SUM(D121:D122)</f>
        <v>1518000</v>
      </c>
    </row>
    <row r="121" spans="1:4" s="23" customFormat="1" ht="12.75">
      <c r="A121" s="159" t="s">
        <v>230</v>
      </c>
      <c r="B121" s="40" t="s">
        <v>233</v>
      </c>
      <c r="C121" s="118">
        <f>SUM(C123:C128)</f>
        <v>298902.2</v>
      </c>
      <c r="D121" s="204">
        <f>SUM(D123:D128)</f>
        <v>708000</v>
      </c>
    </row>
    <row r="122" spans="1:4" s="19" customFormat="1" ht="12.75">
      <c r="A122" s="163"/>
      <c r="B122" s="20" t="s">
        <v>235</v>
      </c>
      <c r="C122" s="121">
        <f>SUM(C129:C129)</f>
        <v>35000</v>
      </c>
      <c r="D122" s="209">
        <f>SUM(D129:D129)</f>
        <v>810000</v>
      </c>
    </row>
    <row r="123" spans="1:4" ht="25.5">
      <c r="A123" s="177">
        <v>2930</v>
      </c>
      <c r="B123" s="47" t="s">
        <v>19</v>
      </c>
      <c r="C123" s="126">
        <v>35000</v>
      </c>
      <c r="D123" s="221">
        <v>37000</v>
      </c>
    </row>
    <row r="124" spans="1:4" ht="12.75">
      <c r="A124" s="164">
        <v>4260</v>
      </c>
      <c r="B124" s="6" t="s">
        <v>20</v>
      </c>
      <c r="C124" s="114">
        <v>20423.2</v>
      </c>
      <c r="D124" s="221">
        <v>0</v>
      </c>
    </row>
    <row r="125" spans="1:4" ht="12.75">
      <c r="A125" s="164">
        <v>4300</v>
      </c>
      <c r="B125" s="6" t="s">
        <v>10</v>
      </c>
      <c r="C125" s="114">
        <v>160000</v>
      </c>
      <c r="D125" s="221">
        <v>340000</v>
      </c>
    </row>
    <row r="126" spans="1:4" ht="25.5">
      <c r="A126" s="164">
        <v>4590</v>
      </c>
      <c r="B126" s="6" t="s">
        <v>29</v>
      </c>
      <c r="C126" s="114">
        <v>50000</v>
      </c>
      <c r="D126" s="221">
        <v>300000</v>
      </c>
    </row>
    <row r="127" spans="1:4" ht="38.25">
      <c r="A127" s="164">
        <v>4600</v>
      </c>
      <c r="B127" s="6" t="s">
        <v>15</v>
      </c>
      <c r="C127" s="114">
        <v>1000</v>
      </c>
      <c r="D127" s="223">
        <v>1000</v>
      </c>
    </row>
    <row r="128" spans="1:4" ht="25.5">
      <c r="A128" s="164">
        <v>4610</v>
      </c>
      <c r="B128" s="6" t="s">
        <v>30</v>
      </c>
      <c r="C128" s="114">
        <v>32479</v>
      </c>
      <c r="D128" s="223">
        <v>30000</v>
      </c>
    </row>
    <row r="129" spans="1:4" s="10" customFormat="1" ht="30" customHeight="1" thickBot="1">
      <c r="A129" s="175">
        <v>6050</v>
      </c>
      <c r="B129" s="11" t="s">
        <v>1</v>
      </c>
      <c r="C129" s="123">
        <v>35000</v>
      </c>
      <c r="D129" s="225">
        <v>810000</v>
      </c>
    </row>
    <row r="130" spans="1:4" s="3" customFormat="1" ht="13.5" thickBot="1">
      <c r="A130" s="58" t="s">
        <v>88</v>
      </c>
      <c r="B130" s="33" t="s">
        <v>68</v>
      </c>
      <c r="C130" s="124">
        <f>SUM(C131)</f>
        <v>1007000</v>
      </c>
      <c r="D130" s="34">
        <f>SUM(D131)</f>
        <v>903800</v>
      </c>
    </row>
    <row r="131" spans="1:4" s="23" customFormat="1" ht="12.75">
      <c r="A131" s="159" t="s">
        <v>230</v>
      </c>
      <c r="B131" s="40" t="s">
        <v>233</v>
      </c>
      <c r="C131" s="118">
        <f>SUM(C132:C134)</f>
        <v>1007000</v>
      </c>
      <c r="D131" s="204">
        <f>SUM(D132:D134)</f>
        <v>903800</v>
      </c>
    </row>
    <row r="132" spans="1:4" ht="12.75">
      <c r="A132" s="164">
        <v>4270</v>
      </c>
      <c r="B132" s="6" t="s">
        <v>0</v>
      </c>
      <c r="C132" s="114">
        <v>954000</v>
      </c>
      <c r="D132" s="221">
        <v>814000</v>
      </c>
    </row>
    <row r="133" spans="1:4" ht="12.75">
      <c r="A133" s="164">
        <v>4300</v>
      </c>
      <c r="B133" s="6" t="s">
        <v>10</v>
      </c>
      <c r="C133" s="114">
        <v>38000</v>
      </c>
      <c r="D133" s="222">
        <v>38000</v>
      </c>
    </row>
    <row r="134" spans="1:4" ht="13.5" thickBot="1">
      <c r="A134" s="174">
        <v>4430</v>
      </c>
      <c r="B134" s="24" t="s">
        <v>12</v>
      </c>
      <c r="C134" s="115">
        <v>15000</v>
      </c>
      <c r="D134" s="222">
        <v>51800</v>
      </c>
    </row>
    <row r="135" spans="1:4" s="3" customFormat="1" ht="13.5" thickBot="1">
      <c r="A135" s="57" t="s">
        <v>89</v>
      </c>
      <c r="B135" s="28" t="s">
        <v>90</v>
      </c>
      <c r="C135" s="117">
        <f>SUM(C137,C143)</f>
        <v>775000</v>
      </c>
      <c r="D135" s="30">
        <f>SUM(D137,D143)</f>
        <v>929270</v>
      </c>
    </row>
    <row r="136" spans="1:4" s="23" customFormat="1" ht="13.5" thickBot="1">
      <c r="A136" s="178" t="s">
        <v>230</v>
      </c>
      <c r="B136" s="46" t="s">
        <v>233</v>
      </c>
      <c r="C136" s="127">
        <f>SUM(C138,C144)</f>
        <v>775000</v>
      </c>
      <c r="D136" s="226">
        <f>SUM(D138,D144)</f>
        <v>929270</v>
      </c>
    </row>
    <row r="137" spans="1:4" s="3" customFormat="1" ht="30" customHeight="1" thickBot="1">
      <c r="A137" s="58" t="s">
        <v>91</v>
      </c>
      <c r="B137" s="33" t="s">
        <v>92</v>
      </c>
      <c r="C137" s="124">
        <f>SUM(C138)</f>
        <v>645000</v>
      </c>
      <c r="D137" s="34">
        <f>SUM(D138)</f>
        <v>839270</v>
      </c>
    </row>
    <row r="138" spans="1:4" s="23" customFormat="1" ht="12.75">
      <c r="A138" s="159" t="s">
        <v>230</v>
      </c>
      <c r="B138" s="40" t="s">
        <v>233</v>
      </c>
      <c r="C138" s="118">
        <f>SUM(C139:C142)</f>
        <v>645000</v>
      </c>
      <c r="D138" s="204">
        <f>SUM(D139:D142)</f>
        <v>839270</v>
      </c>
    </row>
    <row r="139" spans="1:4" s="23" customFormat="1" ht="25.5">
      <c r="A139" s="170">
        <v>4110</v>
      </c>
      <c r="B139" s="8" t="s">
        <v>246</v>
      </c>
      <c r="C139" s="9">
        <v>0</v>
      </c>
      <c r="D139" s="217">
        <v>2500</v>
      </c>
    </row>
    <row r="140" spans="1:4" s="23" customFormat="1" ht="12.75">
      <c r="A140" s="179">
        <v>4120</v>
      </c>
      <c r="B140" s="8" t="s">
        <v>7</v>
      </c>
      <c r="C140" s="9">
        <v>0</v>
      </c>
      <c r="D140" s="217">
        <v>770</v>
      </c>
    </row>
    <row r="141" spans="1:4" s="23" customFormat="1" ht="12.75">
      <c r="A141" s="179">
        <v>4170</v>
      </c>
      <c r="B141" s="8" t="s">
        <v>241</v>
      </c>
      <c r="C141" s="9">
        <v>35000</v>
      </c>
      <c r="D141" s="227">
        <v>31000</v>
      </c>
    </row>
    <row r="142" spans="1:4" ht="13.5" thickBot="1">
      <c r="A142" s="174">
        <v>4300</v>
      </c>
      <c r="B142" s="24" t="s">
        <v>10</v>
      </c>
      <c r="C142" s="115">
        <v>610000</v>
      </c>
      <c r="D142" s="227">
        <v>805000</v>
      </c>
    </row>
    <row r="143" spans="1:4" s="3" customFormat="1" ht="31.5" customHeight="1" thickBot="1">
      <c r="A143" s="58" t="s">
        <v>93</v>
      </c>
      <c r="B143" s="33" t="s">
        <v>94</v>
      </c>
      <c r="C143" s="124">
        <f>SUM(C144)</f>
        <v>130000</v>
      </c>
      <c r="D143" s="34">
        <f>SUM(D144)</f>
        <v>90000</v>
      </c>
    </row>
    <row r="144" spans="1:4" s="23" customFormat="1" ht="12.75">
      <c r="A144" s="159" t="s">
        <v>230</v>
      </c>
      <c r="B144" s="40" t="s">
        <v>233</v>
      </c>
      <c r="C144" s="118">
        <f>SUM(C145)</f>
        <v>130000</v>
      </c>
      <c r="D144" s="204">
        <f>SUM(D145)</f>
        <v>90000</v>
      </c>
    </row>
    <row r="145" spans="1:4" ht="13.5" thickBot="1">
      <c r="A145" s="174">
        <v>4300</v>
      </c>
      <c r="B145" s="24" t="s">
        <v>10</v>
      </c>
      <c r="C145" s="115">
        <v>130000</v>
      </c>
      <c r="D145" s="222">
        <v>90000</v>
      </c>
    </row>
    <row r="146" spans="1:4" s="3" customFormat="1" ht="13.5" thickBot="1">
      <c r="A146" s="57" t="s">
        <v>95</v>
      </c>
      <c r="B146" s="28" t="s">
        <v>96</v>
      </c>
      <c r="C146" s="128">
        <f>SUM(C154,C165,C201,C149,C194)</f>
        <v>12440816.379999999</v>
      </c>
      <c r="D146" s="29">
        <f>SUM(D154,D165,D201,D149,D194)</f>
        <v>13548711.94</v>
      </c>
    </row>
    <row r="147" spans="1:4" s="23" customFormat="1" ht="12.75">
      <c r="A147" s="159" t="s">
        <v>230</v>
      </c>
      <c r="B147" s="40" t="s">
        <v>233</v>
      </c>
      <c r="C147" s="118">
        <f>SUM(C150,C155,C166,C195,C202)</f>
        <v>10999816.379999999</v>
      </c>
      <c r="D147" s="204">
        <f>SUM(D150,D155,D166,D195,D202)</f>
        <v>11648711.94</v>
      </c>
    </row>
    <row r="148" spans="1:4" s="19" customFormat="1" ht="13.5" thickBot="1">
      <c r="A148" s="161"/>
      <c r="B148" s="31" t="s">
        <v>235</v>
      </c>
      <c r="C148" s="119">
        <f>SUM(C167)</f>
        <v>1441000</v>
      </c>
      <c r="D148" s="208">
        <f>SUM(D167)</f>
        <v>1900000</v>
      </c>
    </row>
    <row r="149" spans="1:4" s="19" customFormat="1" ht="13.5" thickBot="1">
      <c r="A149" s="58" t="s">
        <v>97</v>
      </c>
      <c r="B149" s="33" t="s">
        <v>98</v>
      </c>
      <c r="C149" s="124">
        <f>SUM(C150)</f>
        <v>354750</v>
      </c>
      <c r="D149" s="34">
        <f>SUM(D150)</f>
        <v>367940</v>
      </c>
    </row>
    <row r="150" spans="1:4" s="19" customFormat="1" ht="12.75">
      <c r="A150" s="181" t="s">
        <v>230</v>
      </c>
      <c r="B150" s="78" t="s">
        <v>233</v>
      </c>
      <c r="C150" s="130">
        <f>SUM(C151:C153)</f>
        <v>354750</v>
      </c>
      <c r="D150" s="228">
        <f>SUM(D151:D153)</f>
        <v>367940</v>
      </c>
    </row>
    <row r="151" spans="1:4" s="19" customFormat="1" ht="25.5">
      <c r="A151" s="96">
        <v>4010</v>
      </c>
      <c r="B151" s="79" t="s">
        <v>4</v>
      </c>
      <c r="C151" s="131">
        <v>336000</v>
      </c>
      <c r="D151" s="222">
        <v>312528</v>
      </c>
    </row>
    <row r="152" spans="1:4" s="19" customFormat="1" ht="25.5">
      <c r="A152" s="96">
        <v>4110</v>
      </c>
      <c r="B152" s="79" t="s">
        <v>6</v>
      </c>
      <c r="C152" s="131">
        <v>10402.52</v>
      </c>
      <c r="D152" s="222">
        <v>47755</v>
      </c>
    </row>
    <row r="153" spans="1:4" s="19" customFormat="1" ht="13.5" thickBot="1">
      <c r="A153" s="97">
        <v>4120</v>
      </c>
      <c r="B153" s="81" t="s">
        <v>7</v>
      </c>
      <c r="C153" s="132">
        <v>8347.48</v>
      </c>
      <c r="D153" s="222">
        <v>7657</v>
      </c>
    </row>
    <row r="154" spans="1:4" s="3" customFormat="1" ht="13.5" thickBot="1">
      <c r="A154" s="58" t="s">
        <v>99</v>
      </c>
      <c r="B154" s="33" t="s">
        <v>100</v>
      </c>
      <c r="C154" s="124">
        <f>SUM(C155)</f>
        <v>390225.22</v>
      </c>
      <c r="D154" s="34">
        <f>SUM(D155)</f>
        <v>423400</v>
      </c>
    </row>
    <row r="155" spans="1:4" s="23" customFormat="1" ht="12.75">
      <c r="A155" s="159" t="s">
        <v>230</v>
      </c>
      <c r="B155" s="40" t="s">
        <v>233</v>
      </c>
      <c r="C155" s="118">
        <f>SUM(C156:C164)</f>
        <v>390225.22</v>
      </c>
      <c r="D155" s="204">
        <f>SUM(D156:D164)</f>
        <v>423400</v>
      </c>
    </row>
    <row r="156" spans="1:4" ht="25.5">
      <c r="A156" s="164">
        <v>3030</v>
      </c>
      <c r="B156" s="6" t="s">
        <v>21</v>
      </c>
      <c r="C156" s="114">
        <v>350102</v>
      </c>
      <c r="D156" s="221">
        <v>383400</v>
      </c>
    </row>
    <row r="157" spans="1:4" ht="12.75">
      <c r="A157" s="164">
        <v>4090</v>
      </c>
      <c r="B157" s="6" t="s">
        <v>22</v>
      </c>
      <c r="C157" s="114">
        <v>500</v>
      </c>
      <c r="D157" s="221">
        <v>500</v>
      </c>
    </row>
    <row r="158" spans="1:4" ht="12.75">
      <c r="A158" s="164">
        <v>4170</v>
      </c>
      <c r="B158" s="6" t="s">
        <v>8</v>
      </c>
      <c r="C158" s="114">
        <v>500</v>
      </c>
      <c r="D158" s="221">
        <v>500</v>
      </c>
    </row>
    <row r="159" spans="1:4" ht="12.75">
      <c r="A159" s="164">
        <v>4210</v>
      </c>
      <c r="B159" s="6" t="s">
        <v>9</v>
      </c>
      <c r="C159" s="114">
        <v>11000</v>
      </c>
      <c r="D159" s="221">
        <v>11000</v>
      </c>
    </row>
    <row r="160" spans="1:4" ht="12.75">
      <c r="A160" s="164">
        <v>4300</v>
      </c>
      <c r="B160" s="6" t="s">
        <v>10</v>
      </c>
      <c r="C160" s="114">
        <v>18000</v>
      </c>
      <c r="D160" s="221">
        <v>12000</v>
      </c>
    </row>
    <row r="161" spans="1:4" ht="38.25">
      <c r="A161" s="164">
        <v>4360</v>
      </c>
      <c r="B161" s="6" t="s">
        <v>23</v>
      </c>
      <c r="C161" s="114">
        <v>2123.22</v>
      </c>
      <c r="D161" s="221">
        <v>2000</v>
      </c>
    </row>
    <row r="162" spans="1:4" ht="12.75">
      <c r="A162" s="164">
        <v>4410</v>
      </c>
      <c r="B162" s="6" t="s">
        <v>24</v>
      </c>
      <c r="C162" s="114">
        <v>3000</v>
      </c>
      <c r="D162" s="222">
        <v>3000</v>
      </c>
    </row>
    <row r="163" spans="1:4" ht="12.75">
      <c r="A163" s="174">
        <v>4420</v>
      </c>
      <c r="B163" s="24" t="s">
        <v>25</v>
      </c>
      <c r="C163" s="115">
        <v>5000</v>
      </c>
      <c r="D163" s="238">
        <v>5000</v>
      </c>
    </row>
    <row r="164" spans="1:4" ht="39" thickBot="1">
      <c r="A164" s="174">
        <v>4700</v>
      </c>
      <c r="B164" s="24" t="s">
        <v>255</v>
      </c>
      <c r="C164" s="25">
        <v>0</v>
      </c>
      <c r="D164" s="238">
        <v>6000</v>
      </c>
    </row>
    <row r="165" spans="1:4" s="3" customFormat="1" ht="13.5" thickBot="1">
      <c r="A165" s="58" t="s">
        <v>101</v>
      </c>
      <c r="B165" s="33" t="s">
        <v>102</v>
      </c>
      <c r="C165" s="120">
        <f>SUM(C166:C167)</f>
        <v>10435361.159999998</v>
      </c>
      <c r="D165" s="39">
        <f>SUM(D166:D167)</f>
        <v>11686171.94</v>
      </c>
    </row>
    <row r="166" spans="1:4" s="23" customFormat="1" ht="12.75">
      <c r="A166" s="159" t="s">
        <v>230</v>
      </c>
      <c r="B166" s="40" t="s">
        <v>233</v>
      </c>
      <c r="C166" s="118">
        <f>SUM(C168:C191)</f>
        <v>8994361.159999998</v>
      </c>
      <c r="D166" s="204">
        <f>SUM(D168:D191)</f>
        <v>9786171.94</v>
      </c>
    </row>
    <row r="167" spans="1:4" s="19" customFormat="1" ht="12.75">
      <c r="A167" s="163"/>
      <c r="B167" s="20" t="s">
        <v>235</v>
      </c>
      <c r="C167" s="121">
        <f>SUM(C192:C193)</f>
        <v>1441000</v>
      </c>
      <c r="D167" s="209">
        <f>SUM(D192:D193)</f>
        <v>1900000</v>
      </c>
    </row>
    <row r="168" spans="1:4" ht="25.5">
      <c r="A168" s="164">
        <v>3020</v>
      </c>
      <c r="B168" s="6" t="s">
        <v>3</v>
      </c>
      <c r="C168" s="114">
        <v>16500</v>
      </c>
      <c r="D168" s="221">
        <v>20000</v>
      </c>
    </row>
    <row r="169" spans="1:4" ht="25.5">
      <c r="A169" s="164">
        <v>4010</v>
      </c>
      <c r="B169" s="6" t="s">
        <v>4</v>
      </c>
      <c r="C169" s="114">
        <v>5674482</v>
      </c>
      <c r="D169" s="221">
        <v>6291000</v>
      </c>
    </row>
    <row r="170" spans="1:4" ht="12.75">
      <c r="A170" s="164">
        <v>4040</v>
      </c>
      <c r="B170" s="6" t="s">
        <v>26</v>
      </c>
      <c r="C170" s="114">
        <v>469900</v>
      </c>
      <c r="D170" s="221">
        <v>510600</v>
      </c>
    </row>
    <row r="171" spans="1:4" ht="25.5">
      <c r="A171" s="164">
        <v>4110</v>
      </c>
      <c r="B171" s="6" t="s">
        <v>6</v>
      </c>
      <c r="C171" s="114">
        <v>1051446</v>
      </c>
      <c r="D171" s="221">
        <v>1049772</v>
      </c>
    </row>
    <row r="172" spans="1:4" ht="12.75">
      <c r="A172" s="164">
        <v>4120</v>
      </c>
      <c r="B172" s="6" t="s">
        <v>7</v>
      </c>
      <c r="C172" s="114">
        <v>150538</v>
      </c>
      <c r="D172" s="221">
        <v>168400</v>
      </c>
    </row>
    <row r="173" spans="1:4" ht="38.25">
      <c r="A173" s="164">
        <v>4140</v>
      </c>
      <c r="B173" s="6" t="s">
        <v>27</v>
      </c>
      <c r="C173" s="114">
        <v>78607</v>
      </c>
      <c r="D173" s="221">
        <v>90000</v>
      </c>
    </row>
    <row r="174" spans="1:4" ht="12.75">
      <c r="A174" s="164">
        <v>4170</v>
      </c>
      <c r="B174" s="6" t="s">
        <v>8</v>
      </c>
      <c r="C174" s="114">
        <v>100300</v>
      </c>
      <c r="D174" s="221">
        <v>70000</v>
      </c>
    </row>
    <row r="175" spans="1:4" ht="12.75">
      <c r="A175" s="164">
        <v>4210</v>
      </c>
      <c r="B175" s="6" t="s">
        <v>9</v>
      </c>
      <c r="C175" s="114">
        <v>202500</v>
      </c>
      <c r="D175" s="221">
        <v>224499.94</v>
      </c>
    </row>
    <row r="176" spans="1:4" ht="25.5">
      <c r="A176" s="164">
        <v>4240</v>
      </c>
      <c r="B176" s="6" t="s">
        <v>28</v>
      </c>
      <c r="C176" s="114">
        <v>20069</v>
      </c>
      <c r="D176" s="221">
        <v>23000</v>
      </c>
    </row>
    <row r="177" spans="1:4" ht="12.75">
      <c r="A177" s="164">
        <v>4260</v>
      </c>
      <c r="B177" s="6" t="s">
        <v>20</v>
      </c>
      <c r="C177" s="114">
        <v>171779.72</v>
      </c>
      <c r="D177" s="221">
        <v>245000</v>
      </c>
    </row>
    <row r="178" spans="1:4" ht="12.75">
      <c r="A178" s="164">
        <v>4270</v>
      </c>
      <c r="B178" s="6" t="s">
        <v>0</v>
      </c>
      <c r="C178" s="114">
        <v>154000</v>
      </c>
      <c r="D178" s="221">
        <v>82000</v>
      </c>
    </row>
    <row r="179" spans="1:4" ht="12.75">
      <c r="A179" s="164">
        <v>4280</v>
      </c>
      <c r="B179" s="6" t="s">
        <v>31</v>
      </c>
      <c r="C179" s="114">
        <v>4500</v>
      </c>
      <c r="D179" s="221">
        <v>4500</v>
      </c>
    </row>
    <row r="180" spans="1:4" ht="12.75">
      <c r="A180" s="164">
        <v>4300</v>
      </c>
      <c r="B180" s="6" t="s">
        <v>10</v>
      </c>
      <c r="C180" s="114">
        <v>380838.74</v>
      </c>
      <c r="D180" s="221">
        <v>394000</v>
      </c>
    </row>
    <row r="181" spans="1:4" ht="25.5">
      <c r="A181" s="164">
        <v>4350</v>
      </c>
      <c r="B181" s="6" t="s">
        <v>33</v>
      </c>
      <c r="C181" s="114">
        <v>37000</v>
      </c>
      <c r="D181" s="221">
        <v>37000</v>
      </c>
    </row>
    <row r="182" spans="1:4" ht="38.25">
      <c r="A182" s="164">
        <v>4360</v>
      </c>
      <c r="B182" s="6" t="s">
        <v>23</v>
      </c>
      <c r="C182" s="114">
        <v>31768.75</v>
      </c>
      <c r="D182" s="221">
        <v>25000</v>
      </c>
    </row>
    <row r="183" spans="1:4" ht="38.25">
      <c r="A183" s="164">
        <v>4370</v>
      </c>
      <c r="B183" s="6" t="s">
        <v>11</v>
      </c>
      <c r="C183" s="114">
        <v>72000</v>
      </c>
      <c r="D183" s="221">
        <v>75000</v>
      </c>
    </row>
    <row r="184" spans="1:4" ht="12.75">
      <c r="A184" s="164">
        <v>4410</v>
      </c>
      <c r="B184" s="6" t="s">
        <v>24</v>
      </c>
      <c r="C184" s="114">
        <v>20000</v>
      </c>
      <c r="D184" s="221">
        <v>25000</v>
      </c>
    </row>
    <row r="185" spans="1:4" ht="12.75">
      <c r="A185" s="164">
        <v>4420</v>
      </c>
      <c r="B185" s="6" t="s">
        <v>25</v>
      </c>
      <c r="C185" s="114">
        <v>20000</v>
      </c>
      <c r="D185" s="221">
        <v>25000</v>
      </c>
    </row>
    <row r="186" spans="1:4" ht="12.75">
      <c r="A186" s="164">
        <v>4430</v>
      </c>
      <c r="B186" s="6" t="s">
        <v>12</v>
      </c>
      <c r="C186" s="114">
        <v>35000</v>
      </c>
      <c r="D186" s="221">
        <v>61400</v>
      </c>
    </row>
    <row r="187" spans="1:4" ht="25.5">
      <c r="A187" s="164">
        <v>4440</v>
      </c>
      <c r="B187" s="6" t="s">
        <v>32</v>
      </c>
      <c r="C187" s="114">
        <v>143000</v>
      </c>
      <c r="D187" s="221">
        <v>170000</v>
      </c>
    </row>
    <row r="188" spans="1:4" ht="25.5">
      <c r="A188" s="164">
        <v>4610</v>
      </c>
      <c r="B188" s="6" t="s">
        <v>30</v>
      </c>
      <c r="C188" s="114">
        <v>45000</v>
      </c>
      <c r="D188" s="221">
        <v>45000</v>
      </c>
    </row>
    <row r="189" spans="1:4" ht="38.25">
      <c r="A189" s="164">
        <v>4700</v>
      </c>
      <c r="B189" s="6" t="s">
        <v>34</v>
      </c>
      <c r="C189" s="114">
        <v>40000</v>
      </c>
      <c r="D189" s="221">
        <v>50000</v>
      </c>
    </row>
    <row r="190" spans="1:4" ht="38.25">
      <c r="A190" s="164">
        <v>4740</v>
      </c>
      <c r="B190" s="6" t="s">
        <v>13</v>
      </c>
      <c r="C190" s="114">
        <v>23000</v>
      </c>
      <c r="D190" s="223">
        <v>30000</v>
      </c>
    </row>
    <row r="191" spans="1:4" ht="25.5">
      <c r="A191" s="164">
        <v>4750</v>
      </c>
      <c r="B191" s="6" t="s">
        <v>14</v>
      </c>
      <c r="C191" s="114">
        <v>52131.95</v>
      </c>
      <c r="D191" s="223">
        <v>70000</v>
      </c>
    </row>
    <row r="192" spans="1:6" s="10" customFormat="1" ht="25.5">
      <c r="A192" s="175">
        <v>6050</v>
      </c>
      <c r="B192" s="11" t="s">
        <v>1</v>
      </c>
      <c r="C192" s="123">
        <v>1010000</v>
      </c>
      <c r="D192" s="224">
        <v>1650000</v>
      </c>
      <c r="F192" s="285"/>
    </row>
    <row r="193" spans="1:6" s="10" customFormat="1" ht="26.25" thickBot="1">
      <c r="A193" s="175">
        <v>6060</v>
      </c>
      <c r="B193" s="11" t="s">
        <v>18</v>
      </c>
      <c r="C193" s="123">
        <v>431000</v>
      </c>
      <c r="D193" s="225">
        <v>250000</v>
      </c>
      <c r="F193" s="285"/>
    </row>
    <row r="194" spans="1:4" s="13" customFormat="1" ht="34.5" customHeight="1" thickBot="1">
      <c r="A194" s="58" t="s">
        <v>242</v>
      </c>
      <c r="B194" s="33" t="s">
        <v>243</v>
      </c>
      <c r="C194" s="124">
        <f>SUM(C195)</f>
        <v>1245830</v>
      </c>
      <c r="D194" s="34">
        <f>SUM(D195)</f>
        <v>1027200</v>
      </c>
    </row>
    <row r="195" spans="1:4" s="13" customFormat="1" ht="12.75">
      <c r="A195" s="159" t="s">
        <v>230</v>
      </c>
      <c r="B195" s="40" t="s">
        <v>233</v>
      </c>
      <c r="C195" s="134">
        <f>SUM(C196:C200)</f>
        <v>1245830</v>
      </c>
      <c r="D195" s="229">
        <f>SUM(D196:D200)</f>
        <v>1027200</v>
      </c>
    </row>
    <row r="196" spans="1:4" s="13" customFormat="1" ht="25.5">
      <c r="A196" s="189">
        <v>4110</v>
      </c>
      <c r="B196" s="90" t="s">
        <v>246</v>
      </c>
      <c r="C196" s="144">
        <v>0</v>
      </c>
      <c r="D196" s="236">
        <v>1301</v>
      </c>
    </row>
    <row r="197" spans="1:4" s="13" customFormat="1" ht="12.75">
      <c r="A197" s="189">
        <v>4120</v>
      </c>
      <c r="B197" s="90" t="s">
        <v>7</v>
      </c>
      <c r="C197" s="144">
        <v>0</v>
      </c>
      <c r="D197" s="236">
        <v>209</v>
      </c>
    </row>
    <row r="198" spans="1:4" s="13" customFormat="1" ht="12.75">
      <c r="A198" s="177">
        <v>4170</v>
      </c>
      <c r="B198" s="83" t="s">
        <v>241</v>
      </c>
      <c r="C198" s="135">
        <v>2000</v>
      </c>
      <c r="D198" s="227">
        <v>8490</v>
      </c>
    </row>
    <row r="199" spans="1:4" s="13" customFormat="1" ht="12.75">
      <c r="A199" s="177">
        <v>4210</v>
      </c>
      <c r="B199" s="83" t="s">
        <v>9</v>
      </c>
      <c r="C199" s="135">
        <v>30000</v>
      </c>
      <c r="D199" s="227">
        <v>100000</v>
      </c>
    </row>
    <row r="200" spans="1:4" s="13" customFormat="1" ht="13.5" thickBot="1">
      <c r="A200" s="183">
        <v>4300</v>
      </c>
      <c r="B200" s="85" t="s">
        <v>10</v>
      </c>
      <c r="C200" s="136">
        <v>1213830</v>
      </c>
      <c r="D200" s="227">
        <v>917200</v>
      </c>
    </row>
    <row r="201" spans="1:4" s="3" customFormat="1" ht="13.5" thickBot="1">
      <c r="A201" s="58" t="s">
        <v>103</v>
      </c>
      <c r="B201" s="33" t="s">
        <v>68</v>
      </c>
      <c r="C201" s="124">
        <f>SUM(C203:C206)</f>
        <v>14650</v>
      </c>
      <c r="D201" s="34">
        <f>SUM(D203:D206)</f>
        <v>44000</v>
      </c>
    </row>
    <row r="202" spans="1:4" s="23" customFormat="1" ht="12.75">
      <c r="A202" s="159" t="s">
        <v>230</v>
      </c>
      <c r="B202" s="40" t="s">
        <v>233</v>
      </c>
      <c r="C202" s="118">
        <f>SUM(C203:C206)</f>
        <v>14650</v>
      </c>
      <c r="D202" s="204">
        <f>SUM(D203:D206)</f>
        <v>44000</v>
      </c>
    </row>
    <row r="203" spans="1:4" ht="51">
      <c r="A203" s="176">
        <v>2820</v>
      </c>
      <c r="B203" s="6" t="s">
        <v>17</v>
      </c>
      <c r="C203" s="114">
        <v>0</v>
      </c>
      <c r="D203" s="222">
        <v>0</v>
      </c>
    </row>
    <row r="204" spans="1:4" ht="12.75">
      <c r="A204" s="164">
        <v>4210</v>
      </c>
      <c r="B204" s="6" t="s">
        <v>9</v>
      </c>
      <c r="C204" s="114">
        <v>2500</v>
      </c>
      <c r="D204" s="222">
        <v>4000</v>
      </c>
    </row>
    <row r="205" spans="1:4" ht="12.75">
      <c r="A205" s="164">
        <v>4300</v>
      </c>
      <c r="B205" s="6" t="s">
        <v>10</v>
      </c>
      <c r="C205" s="114">
        <v>2500</v>
      </c>
      <c r="D205" s="222">
        <v>30000</v>
      </c>
    </row>
    <row r="206" spans="1:4" ht="13.5" thickBot="1">
      <c r="A206" s="174">
        <v>4430</v>
      </c>
      <c r="B206" s="24" t="s">
        <v>12</v>
      </c>
      <c r="C206" s="115">
        <v>9650</v>
      </c>
      <c r="D206" s="222">
        <v>10000</v>
      </c>
    </row>
    <row r="207" spans="1:4" ht="51.75" thickBot="1">
      <c r="A207" s="57" t="s">
        <v>104</v>
      </c>
      <c r="B207" s="28" t="s">
        <v>244</v>
      </c>
      <c r="C207" s="117">
        <f>SUM(C209)</f>
        <v>8969</v>
      </c>
      <c r="D207" s="30">
        <f>SUM(D209)</f>
        <v>10009</v>
      </c>
    </row>
    <row r="208" spans="1:4" s="23" customFormat="1" ht="13.5" thickBot="1">
      <c r="A208" s="159" t="s">
        <v>230</v>
      </c>
      <c r="B208" s="40" t="s">
        <v>231</v>
      </c>
      <c r="C208" s="118">
        <f>SUM(C210)</f>
        <v>8969</v>
      </c>
      <c r="D208" s="204">
        <f>SUM(D210)</f>
        <v>10009</v>
      </c>
    </row>
    <row r="209" spans="1:4" ht="42" customHeight="1" thickBot="1">
      <c r="A209" s="58" t="s">
        <v>105</v>
      </c>
      <c r="B209" s="33" t="s">
        <v>245</v>
      </c>
      <c r="C209" s="124">
        <f>SUM(C210)</f>
        <v>8969</v>
      </c>
      <c r="D209" s="34">
        <f>SUM(D210)</f>
        <v>10009</v>
      </c>
    </row>
    <row r="210" spans="1:4" ht="12.75">
      <c r="A210" s="159" t="s">
        <v>230</v>
      </c>
      <c r="B210" s="40" t="s">
        <v>233</v>
      </c>
      <c r="C210" s="134">
        <f>SUM(C211:C213)</f>
        <v>8969</v>
      </c>
      <c r="D210" s="229">
        <f>SUM(D211:D213)</f>
        <v>10009</v>
      </c>
    </row>
    <row r="211" spans="1:4" ht="25.5">
      <c r="A211" s="164">
        <v>4110</v>
      </c>
      <c r="B211" s="6" t="s">
        <v>246</v>
      </c>
      <c r="C211" s="114">
        <v>1158.12</v>
      </c>
      <c r="D211" s="222">
        <v>1300</v>
      </c>
    </row>
    <row r="212" spans="1:4" ht="12.75">
      <c r="A212" s="164">
        <v>4120</v>
      </c>
      <c r="B212" s="6" t="s">
        <v>7</v>
      </c>
      <c r="C212" s="114">
        <v>186.88</v>
      </c>
      <c r="D212" s="222">
        <v>209</v>
      </c>
    </row>
    <row r="213" spans="1:4" ht="13.5" thickBot="1">
      <c r="A213" s="174">
        <v>4170</v>
      </c>
      <c r="B213" s="24" t="s">
        <v>247</v>
      </c>
      <c r="C213" s="115">
        <v>7624</v>
      </c>
      <c r="D213" s="238">
        <v>8500</v>
      </c>
    </row>
    <row r="214" spans="1:4" ht="13.5" thickBot="1">
      <c r="A214" s="57" t="s">
        <v>281</v>
      </c>
      <c r="B214" s="28" t="s">
        <v>282</v>
      </c>
      <c r="C214" s="30">
        <f>C216</f>
        <v>0</v>
      </c>
      <c r="D214" s="30">
        <f>D216</f>
        <v>1000</v>
      </c>
    </row>
    <row r="215" spans="1:4" ht="13.5" thickBot="1">
      <c r="A215" s="255" t="s">
        <v>230</v>
      </c>
      <c r="B215" s="249" t="s">
        <v>233</v>
      </c>
      <c r="C215" s="251">
        <f>C217</f>
        <v>0</v>
      </c>
      <c r="D215" s="256">
        <f>D217</f>
        <v>1000</v>
      </c>
    </row>
    <row r="216" spans="1:4" ht="13.5" thickBot="1">
      <c r="A216" s="248" t="s">
        <v>283</v>
      </c>
      <c r="B216" s="250" t="s">
        <v>284</v>
      </c>
      <c r="C216" s="252">
        <f>C217</f>
        <v>0</v>
      </c>
      <c r="D216" s="252">
        <f>D217</f>
        <v>1000</v>
      </c>
    </row>
    <row r="217" spans="1:4" ht="12.75">
      <c r="A217" s="255" t="s">
        <v>230</v>
      </c>
      <c r="B217" s="249" t="s">
        <v>233</v>
      </c>
      <c r="C217" s="251">
        <f>C218</f>
        <v>0</v>
      </c>
      <c r="D217" s="256">
        <f>D218</f>
        <v>1000</v>
      </c>
    </row>
    <row r="218" spans="1:4" ht="12.75">
      <c r="A218" s="96">
        <v>4300</v>
      </c>
      <c r="B218" s="79" t="s">
        <v>10</v>
      </c>
      <c r="C218" s="80">
        <v>0</v>
      </c>
      <c r="D218" s="222">
        <v>1000</v>
      </c>
    </row>
    <row r="219" spans="1:4" s="3" customFormat="1" ht="26.25" thickBot="1">
      <c r="A219" s="72" t="s">
        <v>107</v>
      </c>
      <c r="B219" s="73" t="s">
        <v>108</v>
      </c>
      <c r="C219" s="150">
        <f aca="true" t="shared" si="0" ref="C219:D221">SUM(C222,C243,C251,C269)</f>
        <v>1749356.03</v>
      </c>
      <c r="D219" s="74">
        <f t="shared" si="0"/>
        <v>1838688</v>
      </c>
    </row>
    <row r="220" spans="1:4" s="23" customFormat="1" ht="12.75">
      <c r="A220" s="159" t="s">
        <v>230</v>
      </c>
      <c r="B220" s="40" t="s">
        <v>233</v>
      </c>
      <c r="C220" s="118">
        <f t="shared" si="0"/>
        <v>1483867.33</v>
      </c>
      <c r="D220" s="204">
        <f t="shared" si="0"/>
        <v>1709688</v>
      </c>
    </row>
    <row r="221" spans="1:4" s="19" customFormat="1" ht="13.5" thickBot="1">
      <c r="A221" s="161"/>
      <c r="B221" s="31" t="s">
        <v>235</v>
      </c>
      <c r="C221" s="119">
        <f t="shared" si="0"/>
        <v>265488.7</v>
      </c>
      <c r="D221" s="208">
        <f t="shared" si="0"/>
        <v>129000</v>
      </c>
    </row>
    <row r="222" spans="1:4" s="3" customFormat="1" ht="13.5" thickBot="1">
      <c r="A222" s="58" t="s">
        <v>109</v>
      </c>
      <c r="B222" s="33" t="s">
        <v>110</v>
      </c>
      <c r="C222" s="120">
        <f>SUM(C223:C224)</f>
        <v>492383.02999999997</v>
      </c>
      <c r="D222" s="39">
        <f>SUM(D223:D224)</f>
        <v>462560</v>
      </c>
    </row>
    <row r="223" spans="1:4" s="23" customFormat="1" ht="12.75">
      <c r="A223" s="159" t="s">
        <v>230</v>
      </c>
      <c r="B223" s="40" t="s">
        <v>233</v>
      </c>
      <c r="C223" s="118">
        <f>SUM(C225:C240)</f>
        <v>382383.02999999997</v>
      </c>
      <c r="D223" s="204">
        <f>SUM(D225:D240)</f>
        <v>396560</v>
      </c>
    </row>
    <row r="224" spans="1:4" s="49" customFormat="1" ht="12.75">
      <c r="A224" s="184"/>
      <c r="B224" s="48" t="s">
        <v>235</v>
      </c>
      <c r="C224" s="137">
        <f>SUM(C241,C242)</f>
        <v>110000</v>
      </c>
      <c r="D224" s="230">
        <f>SUM(D241,D242)</f>
        <v>66000</v>
      </c>
    </row>
    <row r="225" spans="1:4" ht="25.5">
      <c r="A225" s="164">
        <v>3020</v>
      </c>
      <c r="B225" s="6" t="s">
        <v>3</v>
      </c>
      <c r="C225" s="114">
        <v>19000</v>
      </c>
      <c r="D225" s="221">
        <v>19000</v>
      </c>
    </row>
    <row r="226" spans="1:4" ht="25.5">
      <c r="A226" s="164">
        <v>4010</v>
      </c>
      <c r="B226" s="6" t="s">
        <v>4</v>
      </c>
      <c r="C226" s="114">
        <v>77388.11</v>
      </c>
      <c r="D226" s="221">
        <v>80350</v>
      </c>
    </row>
    <row r="227" spans="1:4" ht="12.75">
      <c r="A227" s="164">
        <v>4040</v>
      </c>
      <c r="B227" s="6" t="s">
        <v>26</v>
      </c>
      <c r="C227" s="114">
        <v>4700</v>
      </c>
      <c r="D227" s="221">
        <v>6830</v>
      </c>
    </row>
    <row r="228" spans="1:4" ht="25.5">
      <c r="A228" s="164">
        <v>4110</v>
      </c>
      <c r="B228" s="6" t="s">
        <v>6</v>
      </c>
      <c r="C228" s="114">
        <v>12970.14</v>
      </c>
      <c r="D228" s="221">
        <v>12971</v>
      </c>
    </row>
    <row r="229" spans="1:4" ht="12.75">
      <c r="A229" s="164">
        <v>4120</v>
      </c>
      <c r="B229" s="6" t="s">
        <v>7</v>
      </c>
      <c r="C229" s="114">
        <v>2208.75</v>
      </c>
      <c r="D229" s="221">
        <v>2209</v>
      </c>
    </row>
    <row r="230" spans="1:4" ht="38.25">
      <c r="A230" s="164">
        <v>4140</v>
      </c>
      <c r="B230" s="6" t="s">
        <v>27</v>
      </c>
      <c r="C230" s="114">
        <v>3725</v>
      </c>
      <c r="D230" s="221">
        <v>3400</v>
      </c>
    </row>
    <row r="231" spans="1:4" ht="12.75">
      <c r="A231" s="164">
        <v>4170</v>
      </c>
      <c r="B231" s="6" t="s">
        <v>8</v>
      </c>
      <c r="C231" s="114">
        <v>4800</v>
      </c>
      <c r="D231" s="221">
        <v>4800</v>
      </c>
    </row>
    <row r="232" spans="1:4" ht="12.75">
      <c r="A232" s="164">
        <v>4210</v>
      </c>
      <c r="B232" s="6" t="s">
        <v>9</v>
      </c>
      <c r="C232" s="114">
        <v>98240</v>
      </c>
      <c r="D232" s="221">
        <v>124200</v>
      </c>
    </row>
    <row r="233" spans="1:4" ht="25.5">
      <c r="A233" s="164">
        <v>4240</v>
      </c>
      <c r="B233" s="6" t="s">
        <v>28</v>
      </c>
      <c r="C233" s="114">
        <v>600</v>
      </c>
      <c r="D233" s="221">
        <v>600</v>
      </c>
    </row>
    <row r="234" spans="1:4" ht="12.75">
      <c r="A234" s="164">
        <v>4260</v>
      </c>
      <c r="B234" s="6" t="s">
        <v>20</v>
      </c>
      <c r="C234" s="114">
        <v>20614.72</v>
      </c>
      <c r="D234" s="221">
        <v>20000</v>
      </c>
    </row>
    <row r="235" spans="1:4" ht="12.75">
      <c r="A235" s="164">
        <v>4270</v>
      </c>
      <c r="B235" s="6" t="s">
        <v>0</v>
      </c>
      <c r="C235" s="114">
        <v>95000</v>
      </c>
      <c r="D235" s="221">
        <v>55000</v>
      </c>
    </row>
    <row r="236" spans="1:4" ht="12.75">
      <c r="A236" s="164">
        <v>4280</v>
      </c>
      <c r="B236" s="6" t="s">
        <v>31</v>
      </c>
      <c r="C236" s="114">
        <v>2000</v>
      </c>
      <c r="D236" s="221">
        <v>4000</v>
      </c>
    </row>
    <row r="237" spans="1:4" ht="12.75">
      <c r="A237" s="164">
        <v>4300</v>
      </c>
      <c r="B237" s="6" t="s">
        <v>10</v>
      </c>
      <c r="C237" s="114">
        <v>15836.31</v>
      </c>
      <c r="D237" s="221">
        <v>15550</v>
      </c>
    </row>
    <row r="238" spans="1:4" ht="38.25">
      <c r="A238" s="164">
        <v>4360</v>
      </c>
      <c r="B238" s="6" t="s">
        <v>23</v>
      </c>
      <c r="C238" s="114">
        <v>0</v>
      </c>
      <c r="D238" s="221">
        <v>250</v>
      </c>
    </row>
    <row r="239" spans="1:4" ht="12.75">
      <c r="A239" s="164">
        <v>4410</v>
      </c>
      <c r="B239" s="6" t="s">
        <v>24</v>
      </c>
      <c r="C239" s="114">
        <v>300</v>
      </c>
      <c r="D239" s="227">
        <v>300</v>
      </c>
    </row>
    <row r="240" spans="1:4" ht="12.75">
      <c r="A240" s="164">
        <v>4430</v>
      </c>
      <c r="B240" s="6" t="s">
        <v>12</v>
      </c>
      <c r="C240" s="114">
        <v>25000</v>
      </c>
      <c r="D240" s="227">
        <v>47100</v>
      </c>
    </row>
    <row r="241" spans="1:4" s="10" customFormat="1" ht="25.5">
      <c r="A241" s="175">
        <v>6050</v>
      </c>
      <c r="B241" s="11" t="s">
        <v>1</v>
      </c>
      <c r="C241" s="123">
        <v>44000</v>
      </c>
      <c r="D241" s="231">
        <v>0</v>
      </c>
    </row>
    <row r="242" spans="1:4" s="10" customFormat="1" ht="26.25" thickBot="1">
      <c r="A242" s="185">
        <v>6060</v>
      </c>
      <c r="B242" s="88" t="s">
        <v>18</v>
      </c>
      <c r="C242" s="138">
        <v>66000</v>
      </c>
      <c r="D242" s="231">
        <v>66000</v>
      </c>
    </row>
    <row r="243" spans="1:4" s="3" customFormat="1" ht="13.5" thickBot="1">
      <c r="A243" s="75" t="s">
        <v>111</v>
      </c>
      <c r="B243" s="76" t="s">
        <v>112</v>
      </c>
      <c r="C243" s="139">
        <f>SUM(C244:C245)</f>
        <v>46633</v>
      </c>
      <c r="D243" s="82">
        <f>SUM(D244:D245)</f>
        <v>44000</v>
      </c>
    </row>
    <row r="244" spans="1:4" s="23" customFormat="1" ht="12.75">
      <c r="A244" s="159" t="s">
        <v>230</v>
      </c>
      <c r="B244" s="40" t="s">
        <v>233</v>
      </c>
      <c r="C244" s="118">
        <f>SUM(C246:C248)</f>
        <v>16144.3</v>
      </c>
      <c r="D244" s="204">
        <f>SUM(D246:D248)</f>
        <v>31000</v>
      </c>
    </row>
    <row r="245" spans="1:4" s="19" customFormat="1" ht="12.75">
      <c r="A245" s="163"/>
      <c r="B245" s="20" t="s">
        <v>235</v>
      </c>
      <c r="C245" s="121">
        <f>SUM(C249:C250)</f>
        <v>30488.7</v>
      </c>
      <c r="D245" s="121">
        <f>SUM(D249:D250)</f>
        <v>13000</v>
      </c>
    </row>
    <row r="246" spans="1:4" s="19" customFormat="1" ht="12.75">
      <c r="A246" s="170">
        <v>4170</v>
      </c>
      <c r="B246" s="8" t="s">
        <v>241</v>
      </c>
      <c r="C246" s="122">
        <v>1000</v>
      </c>
      <c r="D246" s="222">
        <v>1000</v>
      </c>
    </row>
    <row r="247" spans="1:4" s="5" customFormat="1" ht="12.75">
      <c r="A247" s="170">
        <v>4210</v>
      </c>
      <c r="B247" s="8" t="s">
        <v>9</v>
      </c>
      <c r="C247" s="122">
        <v>1644.3</v>
      </c>
      <c r="D247" s="222">
        <v>10000</v>
      </c>
    </row>
    <row r="248" spans="1:4" s="5" customFormat="1" ht="12.75">
      <c r="A248" s="170">
        <v>4300</v>
      </c>
      <c r="B248" s="8" t="s">
        <v>10</v>
      </c>
      <c r="C248" s="122">
        <v>13500</v>
      </c>
      <c r="D248" s="222">
        <v>20000</v>
      </c>
    </row>
    <row r="249" spans="1:4" s="5" customFormat="1" ht="25.5">
      <c r="A249" s="186">
        <v>6050</v>
      </c>
      <c r="B249" s="290" t="s">
        <v>1</v>
      </c>
      <c r="C249" s="140">
        <v>0</v>
      </c>
      <c r="D249" s="225">
        <v>13000</v>
      </c>
    </row>
    <row r="250" spans="1:4" s="12" customFormat="1" ht="26.25" thickBot="1">
      <c r="A250" s="186">
        <v>6060</v>
      </c>
      <c r="B250" s="50" t="s">
        <v>18</v>
      </c>
      <c r="C250" s="140">
        <v>30488.7</v>
      </c>
      <c r="D250" s="225">
        <v>0</v>
      </c>
    </row>
    <row r="251" spans="1:4" s="3" customFormat="1" ht="13.5" thickBot="1">
      <c r="A251" s="58" t="s">
        <v>113</v>
      </c>
      <c r="B251" s="33" t="s">
        <v>114</v>
      </c>
      <c r="C251" s="120">
        <f>SUM(C252:C253)</f>
        <v>1210340</v>
      </c>
      <c r="D251" s="39">
        <f>SUM(D252:D253)</f>
        <v>1282128</v>
      </c>
    </row>
    <row r="252" spans="1:4" s="23" customFormat="1" ht="12.75">
      <c r="A252" s="159" t="s">
        <v>230</v>
      </c>
      <c r="B252" s="40" t="s">
        <v>233</v>
      </c>
      <c r="C252" s="118">
        <f>SUM(C254:C266)</f>
        <v>1085340</v>
      </c>
      <c r="D252" s="204">
        <f>SUM(D254:D266)</f>
        <v>1282128</v>
      </c>
    </row>
    <row r="253" spans="1:4" s="19" customFormat="1" ht="12.75">
      <c r="A253" s="163"/>
      <c r="B253" s="20" t="s">
        <v>235</v>
      </c>
      <c r="C253" s="121">
        <f>SUM(C267:C268)</f>
        <v>125000</v>
      </c>
      <c r="D253" s="209">
        <f>SUM(D267:D268)</f>
        <v>0</v>
      </c>
    </row>
    <row r="254" spans="1:4" ht="25.5">
      <c r="A254" s="164">
        <v>4010</v>
      </c>
      <c r="B254" s="6" t="s">
        <v>4</v>
      </c>
      <c r="C254" s="114">
        <v>739344</v>
      </c>
      <c r="D254" s="221">
        <v>886367</v>
      </c>
    </row>
    <row r="255" spans="1:4" ht="12.75">
      <c r="A255" s="164">
        <v>4040</v>
      </c>
      <c r="B255" s="6" t="s">
        <v>26</v>
      </c>
      <c r="C255" s="114">
        <v>58102</v>
      </c>
      <c r="D255" s="221">
        <v>57002</v>
      </c>
    </row>
    <row r="256" spans="1:4" ht="25.5">
      <c r="A256" s="164">
        <v>4110</v>
      </c>
      <c r="B256" s="6" t="s">
        <v>6</v>
      </c>
      <c r="C256" s="114">
        <v>128081</v>
      </c>
      <c r="D256" s="221">
        <v>144146</v>
      </c>
    </row>
    <row r="257" spans="1:4" ht="12.75">
      <c r="A257" s="164">
        <v>4120</v>
      </c>
      <c r="B257" s="6" t="s">
        <v>7</v>
      </c>
      <c r="C257" s="114">
        <v>20113</v>
      </c>
      <c r="D257" s="221">
        <v>23113</v>
      </c>
    </row>
    <row r="258" spans="1:4" ht="38.25">
      <c r="A258" s="164">
        <v>4140</v>
      </c>
      <c r="B258" s="6" t="s">
        <v>27</v>
      </c>
      <c r="C258" s="114">
        <v>8400</v>
      </c>
      <c r="D258" s="221">
        <v>22000</v>
      </c>
    </row>
    <row r="259" spans="1:4" ht="12.75">
      <c r="A259" s="164">
        <v>4210</v>
      </c>
      <c r="B259" s="6" t="s">
        <v>9</v>
      </c>
      <c r="C259" s="114">
        <v>76000</v>
      </c>
      <c r="D259" s="221">
        <v>66600</v>
      </c>
    </row>
    <row r="260" spans="1:4" ht="12.75">
      <c r="A260" s="164">
        <v>4270</v>
      </c>
      <c r="B260" s="6" t="s">
        <v>0</v>
      </c>
      <c r="C260" s="114">
        <v>6000</v>
      </c>
      <c r="D260" s="221">
        <v>8000</v>
      </c>
    </row>
    <row r="261" spans="1:4" ht="12.75">
      <c r="A261" s="164">
        <v>4280</v>
      </c>
      <c r="B261" s="6" t="s">
        <v>31</v>
      </c>
      <c r="C261" s="114">
        <v>2000</v>
      </c>
      <c r="D261" s="221">
        <v>2000</v>
      </c>
    </row>
    <row r="262" spans="1:4" ht="12.75">
      <c r="A262" s="164">
        <v>4300</v>
      </c>
      <c r="B262" s="6" t="s">
        <v>10</v>
      </c>
      <c r="C262" s="114">
        <v>9400</v>
      </c>
      <c r="D262" s="221">
        <v>14600</v>
      </c>
    </row>
    <row r="263" spans="1:4" ht="12.75">
      <c r="A263" s="164">
        <v>4410</v>
      </c>
      <c r="B263" s="6" t="s">
        <v>24</v>
      </c>
      <c r="C263" s="114">
        <v>4000</v>
      </c>
      <c r="D263" s="221">
        <v>4500</v>
      </c>
    </row>
    <row r="264" spans="1:4" ht="12.75">
      <c r="A264" s="164">
        <v>4430</v>
      </c>
      <c r="B264" s="6" t="s">
        <v>12</v>
      </c>
      <c r="C264" s="114">
        <v>5200</v>
      </c>
      <c r="D264" s="221">
        <v>18800</v>
      </c>
    </row>
    <row r="265" spans="1:4" ht="25.5">
      <c r="A265" s="164">
        <v>4440</v>
      </c>
      <c r="B265" s="6" t="s">
        <v>32</v>
      </c>
      <c r="C265" s="114">
        <v>20700</v>
      </c>
      <c r="D265" s="223">
        <v>25000</v>
      </c>
    </row>
    <row r="266" spans="1:4" ht="38.25">
      <c r="A266" s="164">
        <v>4700</v>
      </c>
      <c r="B266" s="6" t="s">
        <v>34</v>
      </c>
      <c r="C266" s="114">
        <v>8000</v>
      </c>
      <c r="D266" s="222">
        <v>10000</v>
      </c>
    </row>
    <row r="267" spans="1:4" s="10" customFormat="1" ht="25.5">
      <c r="A267" s="165">
        <v>6050</v>
      </c>
      <c r="B267" s="35" t="s">
        <v>1</v>
      </c>
      <c r="C267" s="116">
        <v>30000</v>
      </c>
      <c r="D267" s="232">
        <v>0</v>
      </c>
    </row>
    <row r="268" spans="1:4" s="10" customFormat="1" ht="26.25" thickBot="1">
      <c r="A268" s="165">
        <v>6060</v>
      </c>
      <c r="B268" s="35" t="s">
        <v>18</v>
      </c>
      <c r="C268" s="116">
        <v>95000</v>
      </c>
      <c r="D268" s="232">
        <v>0</v>
      </c>
    </row>
    <row r="269" spans="1:4" s="3" customFormat="1" ht="13.5" thickBot="1">
      <c r="A269" s="58" t="s">
        <v>115</v>
      </c>
      <c r="B269" s="33" t="s">
        <v>68</v>
      </c>
      <c r="C269" s="124">
        <f>SUM(C270:C271)</f>
        <v>0</v>
      </c>
      <c r="D269" s="34">
        <f>SUM(D270:D271)</f>
        <v>50000</v>
      </c>
    </row>
    <row r="270" spans="1:4" s="23" customFormat="1" ht="12.75">
      <c r="A270" s="159" t="s">
        <v>230</v>
      </c>
      <c r="B270" s="40" t="s">
        <v>233</v>
      </c>
      <c r="C270" s="118">
        <v>0</v>
      </c>
      <c r="D270" s="204">
        <v>0</v>
      </c>
    </row>
    <row r="271" spans="1:4" s="23" customFormat="1" ht="12.75">
      <c r="A271" s="257"/>
      <c r="B271" s="20" t="s">
        <v>240</v>
      </c>
      <c r="C271" s="21">
        <f>SUM(C272)</f>
        <v>0</v>
      </c>
      <c r="D271" s="209">
        <f>SUM(D272)</f>
        <v>50000</v>
      </c>
    </row>
    <row r="272" spans="1:4" s="23" customFormat="1" ht="37.5" customHeight="1" thickBot="1">
      <c r="A272" s="161">
        <v>6050</v>
      </c>
      <c r="B272" s="31" t="s">
        <v>1</v>
      </c>
      <c r="C272" s="32">
        <v>0</v>
      </c>
      <c r="D272" s="208">
        <v>50000</v>
      </c>
    </row>
    <row r="273" spans="1:4" s="3" customFormat="1" ht="64.5" customHeight="1" thickBot="1">
      <c r="A273" s="57" t="s">
        <v>116</v>
      </c>
      <c r="B273" s="28" t="s">
        <v>117</v>
      </c>
      <c r="C273" s="30">
        <f aca="true" t="shared" si="1" ref="C273:D275">SUM(C275)</f>
        <v>65328.25</v>
      </c>
      <c r="D273" s="30">
        <f t="shared" si="1"/>
        <v>75000</v>
      </c>
    </row>
    <row r="274" spans="1:4" s="23" customFormat="1" ht="13.5" thickBot="1">
      <c r="A274" s="178" t="s">
        <v>230</v>
      </c>
      <c r="B274" s="46" t="s">
        <v>233</v>
      </c>
      <c r="C274" s="127">
        <f t="shared" si="1"/>
        <v>65328.25</v>
      </c>
      <c r="D274" s="226">
        <f t="shared" si="1"/>
        <v>75000</v>
      </c>
    </row>
    <row r="275" spans="1:4" s="3" customFormat="1" ht="36.75" customHeight="1" thickBot="1">
      <c r="A275" s="58" t="s">
        <v>118</v>
      </c>
      <c r="B275" s="33" t="s">
        <v>119</v>
      </c>
      <c r="C275" s="124">
        <f t="shared" si="1"/>
        <v>65328.25</v>
      </c>
      <c r="D275" s="34">
        <f t="shared" si="1"/>
        <v>75000</v>
      </c>
    </row>
    <row r="276" spans="1:4" s="23" customFormat="1" ht="12.75">
      <c r="A276" s="178" t="s">
        <v>230</v>
      </c>
      <c r="B276" s="46" t="s">
        <v>233</v>
      </c>
      <c r="C276" s="127">
        <f>SUM(C277)</f>
        <v>65328.25</v>
      </c>
      <c r="D276" s="226">
        <f>SUM(D277)</f>
        <v>75000</v>
      </c>
    </row>
    <row r="277" spans="1:4" ht="26.25" customHeight="1" thickBot="1">
      <c r="A277" s="174">
        <v>4100</v>
      </c>
      <c r="B277" s="24" t="s">
        <v>36</v>
      </c>
      <c r="C277" s="115">
        <v>65328.25</v>
      </c>
      <c r="D277" s="222">
        <v>75000</v>
      </c>
    </row>
    <row r="278" spans="1:4" s="3" customFormat="1" ht="13.5" thickBot="1">
      <c r="A278" s="57" t="s">
        <v>120</v>
      </c>
      <c r="B278" s="28" t="s">
        <v>121</v>
      </c>
      <c r="C278" s="117">
        <f>SUM(C280)</f>
        <v>975599.49</v>
      </c>
      <c r="D278" s="30">
        <f>SUM(D280)</f>
        <v>1100000</v>
      </c>
    </row>
    <row r="279" spans="1:4" s="23" customFormat="1" ht="13.5" thickBot="1">
      <c r="A279" s="178" t="s">
        <v>230</v>
      </c>
      <c r="B279" s="46" t="s">
        <v>233</v>
      </c>
      <c r="C279" s="127">
        <f>SUM(C281)</f>
        <v>975599.49</v>
      </c>
      <c r="D279" s="226">
        <f>SUM(D281)</f>
        <v>1100000</v>
      </c>
    </row>
    <row r="280" spans="1:4" s="3" customFormat="1" ht="54.75" customHeight="1" thickBot="1">
      <c r="A280" s="58" t="s">
        <v>122</v>
      </c>
      <c r="B280" s="33" t="s">
        <v>123</v>
      </c>
      <c r="C280" s="124">
        <f>SUM(C282:C283)</f>
        <v>975599.49</v>
      </c>
      <c r="D280" s="34">
        <f>SUM(D282:D283)</f>
        <v>1100000</v>
      </c>
    </row>
    <row r="281" spans="1:4" s="23" customFormat="1" ht="12.75">
      <c r="A281" s="159" t="s">
        <v>230</v>
      </c>
      <c r="B281" s="40" t="s">
        <v>233</v>
      </c>
      <c r="C281" s="118">
        <f>SUM(C282:C283)</f>
        <v>975599.49</v>
      </c>
      <c r="D281" s="204">
        <f>SUM(D282:D283)</f>
        <v>1100000</v>
      </c>
    </row>
    <row r="282" spans="1:4" ht="25.5">
      <c r="A282" s="164">
        <v>8110</v>
      </c>
      <c r="B282" s="6" t="s">
        <v>37</v>
      </c>
      <c r="C282" s="114">
        <v>61599.49</v>
      </c>
      <c r="D282" s="222">
        <v>0</v>
      </c>
    </row>
    <row r="283" spans="1:4" ht="24.75" customHeight="1" thickBot="1">
      <c r="A283" s="174">
        <v>8120</v>
      </c>
      <c r="B283" s="24" t="s">
        <v>38</v>
      </c>
      <c r="C283" s="115">
        <v>914000</v>
      </c>
      <c r="D283" s="222">
        <v>1100000</v>
      </c>
    </row>
    <row r="284" spans="1:4" s="3" customFormat="1" ht="13.5" thickBot="1">
      <c r="A284" s="57" t="s">
        <v>124</v>
      </c>
      <c r="B284" s="28" t="s">
        <v>125</v>
      </c>
      <c r="C284" s="117">
        <f>SUM(C287,C292,C296)</f>
        <v>985475</v>
      </c>
      <c r="D284" s="30">
        <f>SUM(D287,D292,D296)</f>
        <v>650000</v>
      </c>
    </row>
    <row r="285" spans="1:4" s="23" customFormat="1" ht="12.75">
      <c r="A285" s="159" t="s">
        <v>230</v>
      </c>
      <c r="B285" s="40" t="s">
        <v>233</v>
      </c>
      <c r="C285" s="118">
        <f>SUM(C288,C293,C297)</f>
        <v>641475</v>
      </c>
      <c r="D285" s="204">
        <f>SUM(D288,D293,D297)</f>
        <v>600000</v>
      </c>
    </row>
    <row r="286" spans="1:4" s="16" customFormat="1" ht="13.5" thickBot="1">
      <c r="A286" s="187"/>
      <c r="B286" s="282" t="s">
        <v>240</v>
      </c>
      <c r="C286" s="283">
        <f>SUM(C289)</f>
        <v>344000</v>
      </c>
      <c r="D286" s="284">
        <f>SUM(D289)</f>
        <v>50000</v>
      </c>
    </row>
    <row r="287" spans="1:4" s="3" customFormat="1" ht="26.25" thickBot="1">
      <c r="A287" s="58" t="s">
        <v>126</v>
      </c>
      <c r="B287" s="33" t="s">
        <v>127</v>
      </c>
      <c r="C287" s="124">
        <f>SUM(C290:C291)</f>
        <v>562725</v>
      </c>
      <c r="D287" s="34">
        <f>SUM(D290:D291)</f>
        <v>250000</v>
      </c>
    </row>
    <row r="288" spans="1:4" s="23" customFormat="1" ht="12.75">
      <c r="A288" s="159" t="s">
        <v>230</v>
      </c>
      <c r="B288" s="40" t="s">
        <v>233</v>
      </c>
      <c r="C288" s="118">
        <f>SUM(C290)</f>
        <v>218725</v>
      </c>
      <c r="D288" s="204">
        <f>SUM(D290)</f>
        <v>200000</v>
      </c>
    </row>
    <row r="289" spans="1:7" s="16" customFormat="1" ht="12.75">
      <c r="A289" s="160"/>
      <c r="B289" s="20" t="s">
        <v>297</v>
      </c>
      <c r="C289" s="121">
        <f>SUM(C291)</f>
        <v>344000</v>
      </c>
      <c r="D289" s="209">
        <f>SUM(D291)</f>
        <v>50000</v>
      </c>
      <c r="E289" s="281"/>
      <c r="F289" s="281"/>
      <c r="G289" s="281"/>
    </row>
    <row r="290" spans="1:4" ht="63.75">
      <c r="A290" s="176">
        <v>2320</v>
      </c>
      <c r="B290" s="6" t="s">
        <v>39</v>
      </c>
      <c r="C290" s="114">
        <v>218725</v>
      </c>
      <c r="D290" s="222">
        <v>200000</v>
      </c>
    </row>
    <row r="291" spans="1:4" s="13" customFormat="1" ht="77.25" thickBot="1">
      <c r="A291" s="280">
        <v>6620</v>
      </c>
      <c r="B291" s="35" t="s">
        <v>40</v>
      </c>
      <c r="C291" s="116">
        <v>344000</v>
      </c>
      <c r="D291" s="224">
        <v>50000</v>
      </c>
    </row>
    <row r="292" spans="1:4" s="3" customFormat="1" ht="13.5" thickBot="1">
      <c r="A292" s="58" t="s">
        <v>128</v>
      </c>
      <c r="B292" s="33" t="s">
        <v>129</v>
      </c>
      <c r="C292" s="120">
        <f>SUM(C293)</f>
        <v>22750</v>
      </c>
      <c r="D292" s="39">
        <f>SUM(D293)</f>
        <v>0</v>
      </c>
    </row>
    <row r="293" spans="1:4" s="3" customFormat="1" ht="12.75">
      <c r="A293" s="159" t="s">
        <v>230</v>
      </c>
      <c r="B293" s="40" t="s">
        <v>233</v>
      </c>
      <c r="C293" s="118">
        <f>SUM(C294:C295)</f>
        <v>22750</v>
      </c>
      <c r="D293" s="204">
        <f>SUM(D294:D295)</f>
        <v>0</v>
      </c>
    </row>
    <row r="294" spans="1:4" ht="12.75">
      <c r="A294" s="174">
        <v>4580</v>
      </c>
      <c r="B294" s="24" t="s">
        <v>41</v>
      </c>
      <c r="C294" s="115">
        <v>3144.14</v>
      </c>
      <c r="D294" s="222">
        <v>0</v>
      </c>
    </row>
    <row r="295" spans="1:4" ht="13.5" thickBot="1">
      <c r="A295" s="188">
        <v>8550</v>
      </c>
      <c r="B295" s="89" t="s">
        <v>248</v>
      </c>
      <c r="C295" s="141">
        <v>19605.86</v>
      </c>
      <c r="D295" s="222">
        <v>0</v>
      </c>
    </row>
    <row r="296" spans="1:4" s="3" customFormat="1" ht="13.5" thickBot="1">
      <c r="A296" s="75" t="s">
        <v>130</v>
      </c>
      <c r="B296" s="76" t="s">
        <v>131</v>
      </c>
      <c r="C296" s="142">
        <f>SUM(C298)</f>
        <v>400000</v>
      </c>
      <c r="D296" s="77">
        <f>SUM(D298)</f>
        <v>400000</v>
      </c>
    </row>
    <row r="297" spans="1:4" s="3" customFormat="1" ht="12.75">
      <c r="A297" s="159" t="s">
        <v>230</v>
      </c>
      <c r="B297" s="40" t="s">
        <v>233</v>
      </c>
      <c r="C297" s="118">
        <f>SUM(C298)</f>
        <v>400000</v>
      </c>
      <c r="D297" s="204">
        <f>SUM(D298)</f>
        <v>400000</v>
      </c>
    </row>
    <row r="298" spans="1:4" ht="12.75">
      <c r="A298" s="164">
        <v>4810</v>
      </c>
      <c r="B298" s="6" t="s">
        <v>42</v>
      </c>
      <c r="C298" s="114">
        <v>400000</v>
      </c>
      <c r="D298" s="221">
        <v>400000</v>
      </c>
    </row>
    <row r="299" spans="1:4" ht="12.75">
      <c r="A299" s="164"/>
      <c r="B299" s="6" t="s">
        <v>238</v>
      </c>
      <c r="C299" s="114">
        <v>300000</v>
      </c>
      <c r="D299" s="222">
        <v>300000</v>
      </c>
    </row>
    <row r="300" spans="1:4" ht="13.5" thickBot="1">
      <c r="A300" s="174"/>
      <c r="B300" s="24" t="s">
        <v>239</v>
      </c>
      <c r="C300" s="115">
        <v>100000</v>
      </c>
      <c r="D300" s="222">
        <v>100000</v>
      </c>
    </row>
    <row r="301" spans="1:4" s="3" customFormat="1" ht="13.5" thickBot="1">
      <c r="A301" s="57" t="s">
        <v>132</v>
      </c>
      <c r="B301" s="28" t="s">
        <v>133</v>
      </c>
      <c r="C301" s="117">
        <f>SUM(C304,C341,C357,C388,C419,C425,C448,C461)</f>
        <v>40212437.55</v>
      </c>
      <c r="D301" s="30">
        <f>SUM(D304,D341,D357,D388,D419,D425,D448,D461)</f>
        <v>38789848</v>
      </c>
    </row>
    <row r="302" spans="1:4" s="23" customFormat="1" ht="12.75">
      <c r="A302" s="159" t="s">
        <v>230</v>
      </c>
      <c r="B302" s="40" t="s">
        <v>233</v>
      </c>
      <c r="C302" s="118">
        <f>SUM(C305,C342,C358,C389,C420,C426,C449,C462)</f>
        <v>38331898.55</v>
      </c>
      <c r="D302" s="204">
        <f>SUM(D305,D342,D358,D389,D420,D426,D449,D462)</f>
        <v>38659848</v>
      </c>
    </row>
    <row r="303" spans="1:4" s="19" customFormat="1" ht="13.5" thickBot="1">
      <c r="A303" s="161"/>
      <c r="B303" s="31" t="s">
        <v>235</v>
      </c>
      <c r="C303" s="119">
        <f>SUM(C306,C359,C390,C427,C343)</f>
        <v>1880539</v>
      </c>
      <c r="D303" s="208">
        <f>SUM(D306,D359,D390,D427,D343)</f>
        <v>130000</v>
      </c>
    </row>
    <row r="304" spans="1:4" s="3" customFormat="1" ht="12" customHeight="1" thickBot="1">
      <c r="A304" s="58" t="s">
        <v>134</v>
      </c>
      <c r="B304" s="33" t="s">
        <v>135</v>
      </c>
      <c r="C304" s="124">
        <f>SUM(C305:C306)</f>
        <v>18204475.439999998</v>
      </c>
      <c r="D304" s="34">
        <f>SUM(D305:D306)</f>
        <v>17028432</v>
      </c>
    </row>
    <row r="305" spans="1:4" s="23" customFormat="1" ht="12.75">
      <c r="A305" s="159" t="s">
        <v>230</v>
      </c>
      <c r="B305" s="40" t="s">
        <v>233</v>
      </c>
      <c r="C305" s="118">
        <f>SUM(C307:C339)</f>
        <v>16962475.439999998</v>
      </c>
      <c r="D305" s="204">
        <f>SUM(D307:D339)</f>
        <v>16998432</v>
      </c>
    </row>
    <row r="306" spans="1:4" s="19" customFormat="1" ht="12.75">
      <c r="A306" s="163"/>
      <c r="B306" s="20" t="s">
        <v>235</v>
      </c>
      <c r="C306" s="121">
        <f>SUM(C340)</f>
        <v>1242000</v>
      </c>
      <c r="D306" s="209">
        <f>SUM(D340)</f>
        <v>30000</v>
      </c>
    </row>
    <row r="307" spans="1:4" ht="38.25">
      <c r="A307" s="176">
        <v>2540</v>
      </c>
      <c r="B307" s="6" t="s">
        <v>43</v>
      </c>
      <c r="C307" s="114">
        <v>136941.5</v>
      </c>
      <c r="D307" s="210">
        <v>223337</v>
      </c>
    </row>
    <row r="308" spans="1:4" ht="76.5">
      <c r="A308" s="176">
        <v>2590</v>
      </c>
      <c r="B308" s="6" t="s">
        <v>44</v>
      </c>
      <c r="C308" s="114">
        <v>406528</v>
      </c>
      <c r="D308" s="210">
        <v>421454</v>
      </c>
    </row>
    <row r="309" spans="1:4" ht="25.5">
      <c r="A309" s="164">
        <v>3020</v>
      </c>
      <c r="B309" s="6" t="s">
        <v>3</v>
      </c>
      <c r="C309" s="114">
        <v>203199.6</v>
      </c>
      <c r="D309" s="210">
        <v>213196</v>
      </c>
    </row>
    <row r="310" spans="1:4" ht="12.75">
      <c r="A310" s="164">
        <v>3240</v>
      </c>
      <c r="B310" s="6" t="s">
        <v>45</v>
      </c>
      <c r="C310" s="114">
        <v>18546</v>
      </c>
      <c r="D310" s="210">
        <v>18850</v>
      </c>
    </row>
    <row r="311" spans="1:4" ht="25.5">
      <c r="A311" s="164">
        <v>4010</v>
      </c>
      <c r="B311" s="6" t="s">
        <v>4</v>
      </c>
      <c r="C311" s="114">
        <v>10726253.9</v>
      </c>
      <c r="D311" s="210">
        <v>10964815</v>
      </c>
    </row>
    <row r="312" spans="1:4" ht="12.75">
      <c r="A312" s="164">
        <v>4040</v>
      </c>
      <c r="B312" s="6" t="s">
        <v>26</v>
      </c>
      <c r="C312" s="114">
        <v>780089.78</v>
      </c>
      <c r="D312" s="210">
        <v>833270</v>
      </c>
    </row>
    <row r="313" spans="1:4" ht="25.5">
      <c r="A313" s="164">
        <v>4110</v>
      </c>
      <c r="B313" s="6" t="s">
        <v>46</v>
      </c>
      <c r="C313" s="114">
        <v>1820035.46</v>
      </c>
      <c r="D313" s="210">
        <v>1806577</v>
      </c>
    </row>
    <row r="314" spans="1:4" ht="25.5">
      <c r="A314" s="164">
        <v>4118</v>
      </c>
      <c r="B314" s="6" t="s">
        <v>6</v>
      </c>
      <c r="C314" s="114">
        <v>1169.54</v>
      </c>
      <c r="D314" s="210">
        <v>0</v>
      </c>
    </row>
    <row r="315" spans="1:4" ht="12.75">
      <c r="A315" s="164">
        <v>4120</v>
      </c>
      <c r="B315" s="6" t="s">
        <v>7</v>
      </c>
      <c r="C315" s="114">
        <v>288958.66</v>
      </c>
      <c r="D315" s="210">
        <v>294221</v>
      </c>
    </row>
    <row r="316" spans="1:4" ht="12.75">
      <c r="A316" s="164">
        <v>4128</v>
      </c>
      <c r="B316" s="6" t="s">
        <v>7</v>
      </c>
      <c r="C316" s="114">
        <v>185.34</v>
      </c>
      <c r="D316" s="210">
        <v>0</v>
      </c>
    </row>
    <row r="317" spans="1:4" ht="38.25">
      <c r="A317" s="164">
        <v>4140</v>
      </c>
      <c r="B317" s="6" t="s">
        <v>27</v>
      </c>
      <c r="C317" s="114">
        <v>3362</v>
      </c>
      <c r="D317" s="210">
        <v>2000</v>
      </c>
    </row>
    <row r="318" spans="1:4" ht="12.75">
      <c r="A318" s="164">
        <v>4170</v>
      </c>
      <c r="B318" s="6" t="s">
        <v>8</v>
      </c>
      <c r="C318" s="114">
        <v>21414.73</v>
      </c>
      <c r="D318" s="210">
        <v>3700</v>
      </c>
    </row>
    <row r="319" spans="1:4" ht="12.75">
      <c r="A319" s="164">
        <v>4178</v>
      </c>
      <c r="B319" s="6" t="s">
        <v>241</v>
      </c>
      <c r="C319" s="114">
        <v>8365.12</v>
      </c>
      <c r="D319" s="210">
        <v>0</v>
      </c>
    </row>
    <row r="320" spans="1:4" ht="12.75">
      <c r="A320" s="164">
        <v>4210</v>
      </c>
      <c r="B320" s="6" t="s">
        <v>9</v>
      </c>
      <c r="C320" s="114">
        <v>308601.22</v>
      </c>
      <c r="D320" s="210">
        <v>159100</v>
      </c>
    </row>
    <row r="321" spans="1:4" ht="12.75">
      <c r="A321" s="164">
        <v>4218</v>
      </c>
      <c r="B321" s="6" t="s">
        <v>9</v>
      </c>
      <c r="C321" s="114">
        <v>7503.17</v>
      </c>
      <c r="D321" s="210">
        <v>0</v>
      </c>
    </row>
    <row r="322" spans="1:4" ht="38.25">
      <c r="A322" s="164">
        <v>4230</v>
      </c>
      <c r="B322" s="6" t="s">
        <v>249</v>
      </c>
      <c r="C322" s="114">
        <v>1375</v>
      </c>
      <c r="D322" s="210">
        <v>1600</v>
      </c>
    </row>
    <row r="323" spans="1:4" ht="25.5">
      <c r="A323" s="164">
        <v>4240</v>
      </c>
      <c r="B323" s="6" t="s">
        <v>28</v>
      </c>
      <c r="C323" s="114">
        <v>56071.74</v>
      </c>
      <c r="D323" s="210">
        <v>36400</v>
      </c>
    </row>
    <row r="324" spans="1:4" ht="25.5">
      <c r="A324" s="164">
        <v>4248</v>
      </c>
      <c r="B324" s="6" t="s">
        <v>28</v>
      </c>
      <c r="C324" s="114">
        <v>623.26</v>
      </c>
      <c r="D324" s="210">
        <v>0</v>
      </c>
    </row>
    <row r="325" spans="1:4" ht="12.75">
      <c r="A325" s="164">
        <v>4260</v>
      </c>
      <c r="B325" s="6" t="s">
        <v>20</v>
      </c>
      <c r="C325" s="114">
        <v>799762.43</v>
      </c>
      <c r="D325" s="210">
        <v>773200</v>
      </c>
    </row>
    <row r="326" spans="1:4" ht="12.75">
      <c r="A326" s="164">
        <v>4270</v>
      </c>
      <c r="B326" s="6" t="s">
        <v>0</v>
      </c>
      <c r="C326" s="114">
        <v>465611.4</v>
      </c>
      <c r="D326" s="210">
        <v>360800</v>
      </c>
    </row>
    <row r="327" spans="1:4" ht="12.75">
      <c r="A327" s="164">
        <v>4280</v>
      </c>
      <c r="B327" s="6" t="s">
        <v>31</v>
      </c>
      <c r="C327" s="114">
        <v>8275</v>
      </c>
      <c r="D327" s="210">
        <v>7100</v>
      </c>
    </row>
    <row r="328" spans="1:4" ht="12.75">
      <c r="A328" s="164">
        <v>4300</v>
      </c>
      <c r="B328" s="6" t="s">
        <v>10</v>
      </c>
      <c r="C328" s="114">
        <v>134520.39</v>
      </c>
      <c r="D328" s="210">
        <v>97300</v>
      </c>
    </row>
    <row r="329" spans="1:4" ht="12.75">
      <c r="A329" s="164">
        <v>4308</v>
      </c>
      <c r="B329" s="6" t="s">
        <v>10</v>
      </c>
      <c r="C329" s="114">
        <v>4200.05</v>
      </c>
      <c r="D329" s="210">
        <v>0</v>
      </c>
    </row>
    <row r="330" spans="1:4" ht="25.5">
      <c r="A330" s="164">
        <v>4350</v>
      </c>
      <c r="B330" s="6" t="s">
        <v>33</v>
      </c>
      <c r="C330" s="114">
        <v>11917.58</v>
      </c>
      <c r="D330" s="210">
        <v>9100</v>
      </c>
    </row>
    <row r="331" spans="1:4" ht="38.25">
      <c r="A331" s="164">
        <v>4360</v>
      </c>
      <c r="B331" s="6" t="s">
        <v>23</v>
      </c>
      <c r="C331" s="114">
        <v>7070</v>
      </c>
      <c r="D331" s="210">
        <v>7900</v>
      </c>
    </row>
    <row r="332" spans="1:4" ht="38.25">
      <c r="A332" s="164">
        <v>4370</v>
      </c>
      <c r="B332" s="6" t="s">
        <v>11</v>
      </c>
      <c r="C332" s="114">
        <v>24850</v>
      </c>
      <c r="D332" s="210">
        <v>23750</v>
      </c>
    </row>
    <row r="333" spans="1:4" ht="12.75">
      <c r="A333" s="164">
        <v>4410</v>
      </c>
      <c r="B333" s="6" t="s">
        <v>24</v>
      </c>
      <c r="C333" s="114">
        <v>4300</v>
      </c>
      <c r="D333" s="210">
        <v>1950</v>
      </c>
    </row>
    <row r="334" spans="1:4" ht="12.75">
      <c r="A334" s="164">
        <v>4430</v>
      </c>
      <c r="B334" s="6" t="s">
        <v>12</v>
      </c>
      <c r="C334" s="114">
        <v>19730</v>
      </c>
      <c r="D334" s="210">
        <v>18600</v>
      </c>
    </row>
    <row r="335" spans="1:4" ht="25.5">
      <c r="A335" s="164">
        <v>4440</v>
      </c>
      <c r="B335" s="6" t="s">
        <v>32</v>
      </c>
      <c r="C335" s="114">
        <v>644708.57</v>
      </c>
      <c r="D335" s="210">
        <v>685015</v>
      </c>
    </row>
    <row r="336" spans="1:4" ht="12.75">
      <c r="A336" s="164">
        <v>4480</v>
      </c>
      <c r="B336" s="6" t="s">
        <v>250</v>
      </c>
      <c r="C336" s="114">
        <v>4966</v>
      </c>
      <c r="D336" s="210">
        <v>5197</v>
      </c>
    </row>
    <row r="337" spans="1:4" ht="38.25">
      <c r="A337" s="164">
        <v>4700</v>
      </c>
      <c r="B337" s="6" t="s">
        <v>34</v>
      </c>
      <c r="C337" s="114">
        <v>4830</v>
      </c>
      <c r="D337" s="210">
        <v>3200</v>
      </c>
    </row>
    <row r="338" spans="1:4" ht="38.25">
      <c r="A338" s="164">
        <v>4740</v>
      </c>
      <c r="B338" s="6" t="s">
        <v>13</v>
      </c>
      <c r="C338" s="114">
        <v>12600</v>
      </c>
      <c r="D338" s="210">
        <v>7000</v>
      </c>
    </row>
    <row r="339" spans="1:4" ht="25.5">
      <c r="A339" s="164">
        <v>4750</v>
      </c>
      <c r="B339" s="6" t="s">
        <v>14</v>
      </c>
      <c r="C339" s="114">
        <v>25910</v>
      </c>
      <c r="D339" s="210">
        <v>19800</v>
      </c>
    </row>
    <row r="340" spans="1:4" s="10" customFormat="1" ht="36.75" customHeight="1" thickBot="1">
      <c r="A340" s="165">
        <v>6050</v>
      </c>
      <c r="B340" s="35" t="s">
        <v>1</v>
      </c>
      <c r="C340" s="116">
        <v>1242000</v>
      </c>
      <c r="D340" s="211">
        <v>30000</v>
      </c>
    </row>
    <row r="341" spans="1:4" s="3" customFormat="1" ht="26.25" thickBot="1">
      <c r="A341" s="58" t="s">
        <v>136</v>
      </c>
      <c r="B341" s="33" t="s">
        <v>137</v>
      </c>
      <c r="C341" s="124">
        <f>SUM(C342:C343)</f>
        <v>166565.04</v>
      </c>
      <c r="D341" s="34">
        <f>SUM(D342:D343)</f>
        <v>119795</v>
      </c>
    </row>
    <row r="342" spans="1:4" s="23" customFormat="1" ht="12.75">
      <c r="A342" s="159" t="s">
        <v>230</v>
      </c>
      <c r="B342" s="40" t="s">
        <v>233</v>
      </c>
      <c r="C342" s="118">
        <f>SUM(C344:C355)</f>
        <v>161465.04</v>
      </c>
      <c r="D342" s="204">
        <f>SUM(D344:D355)</f>
        <v>119795</v>
      </c>
    </row>
    <row r="343" spans="1:4" s="23" customFormat="1" ht="12.75">
      <c r="A343" s="159"/>
      <c r="B343" s="20" t="s">
        <v>235</v>
      </c>
      <c r="C343" s="143">
        <f>SUM(C356)</f>
        <v>5100</v>
      </c>
      <c r="D343" s="216">
        <f>SUM(D356)</f>
        <v>0</v>
      </c>
    </row>
    <row r="344" spans="1:4" ht="25.5">
      <c r="A344" s="164">
        <v>3020</v>
      </c>
      <c r="B344" s="6" t="s">
        <v>3</v>
      </c>
      <c r="C344" s="114">
        <v>4200</v>
      </c>
      <c r="D344" s="210">
        <v>257</v>
      </c>
    </row>
    <row r="345" spans="1:4" ht="25.5">
      <c r="A345" s="164">
        <v>4010</v>
      </c>
      <c r="B345" s="6" t="s">
        <v>4</v>
      </c>
      <c r="C345" s="114">
        <v>102352</v>
      </c>
      <c r="D345" s="210">
        <v>86150</v>
      </c>
    </row>
    <row r="346" spans="1:4" ht="12.75">
      <c r="A346" s="164">
        <v>4040</v>
      </c>
      <c r="B346" s="6" t="s">
        <v>26</v>
      </c>
      <c r="C346" s="114">
        <v>11013.07</v>
      </c>
      <c r="D346" s="210">
        <v>5550</v>
      </c>
    </row>
    <row r="347" spans="1:4" ht="25.5">
      <c r="A347" s="164">
        <v>4110</v>
      </c>
      <c r="B347" s="6" t="s">
        <v>6</v>
      </c>
      <c r="C347" s="114">
        <v>20058.29</v>
      </c>
      <c r="D347" s="210">
        <v>14180</v>
      </c>
    </row>
    <row r="348" spans="1:4" ht="12.75">
      <c r="A348" s="164">
        <v>4120</v>
      </c>
      <c r="B348" s="6" t="s">
        <v>7</v>
      </c>
      <c r="C348" s="114">
        <v>2883.97</v>
      </c>
      <c r="D348" s="210">
        <v>2250</v>
      </c>
    </row>
    <row r="349" spans="1:4" ht="12.75">
      <c r="A349" s="164">
        <v>4210</v>
      </c>
      <c r="B349" s="6" t="s">
        <v>9</v>
      </c>
      <c r="C349" s="114">
        <v>8691.44</v>
      </c>
      <c r="D349" s="210">
        <v>2300</v>
      </c>
    </row>
    <row r="350" spans="1:4" ht="25.5">
      <c r="A350" s="164">
        <v>4240</v>
      </c>
      <c r="B350" s="6" t="s">
        <v>28</v>
      </c>
      <c r="C350" s="114">
        <v>2688.56</v>
      </c>
      <c r="D350" s="210">
        <v>1300</v>
      </c>
    </row>
    <row r="351" spans="1:4" ht="12.75">
      <c r="A351" s="164">
        <v>4260</v>
      </c>
      <c r="B351" s="6" t="s">
        <v>20</v>
      </c>
      <c r="C351" s="114">
        <v>2000</v>
      </c>
      <c r="D351" s="210">
        <v>2000</v>
      </c>
    </row>
    <row r="352" spans="1:4" ht="12.75">
      <c r="A352" s="164">
        <v>4280</v>
      </c>
      <c r="B352" s="6" t="s">
        <v>31</v>
      </c>
      <c r="C352" s="114">
        <v>133</v>
      </c>
      <c r="D352" s="210">
        <v>180</v>
      </c>
    </row>
    <row r="353" spans="1:4" ht="12.75">
      <c r="A353" s="164">
        <v>4300</v>
      </c>
      <c r="B353" s="6" t="s">
        <v>10</v>
      </c>
      <c r="C353" s="114">
        <v>500</v>
      </c>
      <c r="D353" s="210">
        <v>200</v>
      </c>
    </row>
    <row r="354" spans="1:4" ht="25.5">
      <c r="A354" s="174">
        <v>4440</v>
      </c>
      <c r="B354" s="24" t="s">
        <v>32</v>
      </c>
      <c r="C354" s="115">
        <v>6844.71</v>
      </c>
      <c r="D354" s="215">
        <v>5428</v>
      </c>
    </row>
    <row r="355" spans="1:4" ht="38.25">
      <c r="A355" s="164">
        <v>4740</v>
      </c>
      <c r="B355" s="6" t="s">
        <v>13</v>
      </c>
      <c r="C355" s="114">
        <v>100</v>
      </c>
      <c r="D355" s="210">
        <v>0</v>
      </c>
    </row>
    <row r="356" spans="1:4" ht="26.25" thickBot="1">
      <c r="A356" s="165">
        <v>6060</v>
      </c>
      <c r="B356" s="35" t="s">
        <v>18</v>
      </c>
      <c r="C356" s="116">
        <v>5100</v>
      </c>
      <c r="D356" s="211">
        <v>0</v>
      </c>
    </row>
    <row r="357" spans="1:4" s="3" customFormat="1" ht="13.5" thickBot="1">
      <c r="A357" s="58" t="s">
        <v>138</v>
      </c>
      <c r="B357" s="33" t="s">
        <v>139</v>
      </c>
      <c r="C357" s="124">
        <f>SUM(C358:C359)</f>
        <v>6718999.779999999</v>
      </c>
      <c r="D357" s="34">
        <f>SUM(D358:D359)</f>
        <v>7567482</v>
      </c>
    </row>
    <row r="358" spans="1:4" s="23" customFormat="1" ht="12.75">
      <c r="A358" s="159" t="s">
        <v>230</v>
      </c>
      <c r="B358" s="40" t="s">
        <v>233</v>
      </c>
      <c r="C358" s="118">
        <f>SUM(C360:C385)</f>
        <v>6544560.779999999</v>
      </c>
      <c r="D358" s="204">
        <f>SUM(D360:D385)</f>
        <v>7567482</v>
      </c>
    </row>
    <row r="359" spans="1:4" s="19" customFormat="1" ht="12.75">
      <c r="A359" s="163"/>
      <c r="B359" s="20" t="s">
        <v>235</v>
      </c>
      <c r="C359" s="121">
        <f>SUM(C386,C387)</f>
        <v>174439</v>
      </c>
      <c r="D359" s="209">
        <f>SUM(D386,D387)</f>
        <v>0</v>
      </c>
    </row>
    <row r="360" spans="1:4" ht="38.25">
      <c r="A360" s="176">
        <v>2540</v>
      </c>
      <c r="B360" s="6" t="s">
        <v>43</v>
      </c>
      <c r="C360" s="114">
        <v>106630</v>
      </c>
      <c r="D360" s="210">
        <v>225413</v>
      </c>
    </row>
    <row r="361" spans="1:4" ht="76.5">
      <c r="A361" s="176">
        <v>2590</v>
      </c>
      <c r="B361" s="6" t="s">
        <v>44</v>
      </c>
      <c r="C361" s="114">
        <v>123380</v>
      </c>
      <c r="D361" s="210">
        <v>179540</v>
      </c>
    </row>
    <row r="362" spans="1:4" ht="25.5">
      <c r="A362" s="164">
        <v>3020</v>
      </c>
      <c r="B362" s="6" t="s">
        <v>3</v>
      </c>
      <c r="C362" s="114">
        <v>50487</v>
      </c>
      <c r="D362" s="210">
        <v>62700</v>
      </c>
    </row>
    <row r="363" spans="1:4" ht="25.5">
      <c r="A363" s="164">
        <v>4010</v>
      </c>
      <c r="B363" s="6" t="s">
        <v>4</v>
      </c>
      <c r="C363" s="114">
        <v>3541913.13</v>
      </c>
      <c r="D363" s="210">
        <v>4267452</v>
      </c>
    </row>
    <row r="364" spans="1:4" ht="12.75">
      <c r="A364" s="164">
        <v>4040</v>
      </c>
      <c r="B364" s="6" t="s">
        <v>26</v>
      </c>
      <c r="C364" s="114">
        <v>272536.76</v>
      </c>
      <c r="D364" s="210">
        <v>320270</v>
      </c>
    </row>
    <row r="365" spans="1:4" ht="25.5">
      <c r="A365" s="164">
        <v>4110</v>
      </c>
      <c r="B365" s="6" t="s">
        <v>6</v>
      </c>
      <c r="C365" s="114">
        <v>594542.33</v>
      </c>
      <c r="D365" s="210">
        <v>693120</v>
      </c>
    </row>
    <row r="366" spans="1:4" ht="12.75">
      <c r="A366" s="164">
        <v>4120</v>
      </c>
      <c r="B366" s="6" t="s">
        <v>7</v>
      </c>
      <c r="C366" s="114">
        <v>93261.27</v>
      </c>
      <c r="D366" s="210">
        <v>111120</v>
      </c>
    </row>
    <row r="367" spans="1:4" ht="12.75">
      <c r="A367" s="164">
        <v>4210</v>
      </c>
      <c r="B367" s="6" t="s">
        <v>9</v>
      </c>
      <c r="C367" s="114">
        <v>168601</v>
      </c>
      <c r="D367" s="210">
        <v>97700</v>
      </c>
    </row>
    <row r="368" spans="1:4" ht="12.75">
      <c r="A368" s="164">
        <v>4220</v>
      </c>
      <c r="B368" s="6" t="s">
        <v>47</v>
      </c>
      <c r="C368" s="114">
        <v>239480.26</v>
      </c>
      <c r="D368" s="210">
        <v>416740</v>
      </c>
    </row>
    <row r="369" spans="1:4" ht="38.25">
      <c r="A369" s="164">
        <v>4230</v>
      </c>
      <c r="B369" s="6" t="s">
        <v>249</v>
      </c>
      <c r="C369" s="114">
        <v>925</v>
      </c>
      <c r="D369" s="210">
        <v>525</v>
      </c>
    </row>
    <row r="370" spans="1:4" ht="25.5">
      <c r="A370" s="164">
        <v>4240</v>
      </c>
      <c r="B370" s="6" t="s">
        <v>28</v>
      </c>
      <c r="C370" s="114">
        <v>56625</v>
      </c>
      <c r="D370" s="210">
        <v>36000</v>
      </c>
    </row>
    <row r="371" spans="1:4" ht="12.75">
      <c r="A371" s="164">
        <v>4260</v>
      </c>
      <c r="B371" s="6" t="s">
        <v>20</v>
      </c>
      <c r="C371" s="114">
        <v>432433.99</v>
      </c>
      <c r="D371" s="210">
        <v>464500</v>
      </c>
    </row>
    <row r="372" spans="1:4" ht="12.75">
      <c r="A372" s="164">
        <v>4270</v>
      </c>
      <c r="B372" s="6" t="s">
        <v>0</v>
      </c>
      <c r="C372" s="114">
        <v>486500</v>
      </c>
      <c r="D372" s="210">
        <v>310900</v>
      </c>
    </row>
    <row r="373" spans="1:4" ht="12.75">
      <c r="A373" s="164">
        <v>4280</v>
      </c>
      <c r="B373" s="6" t="s">
        <v>31</v>
      </c>
      <c r="C373" s="114">
        <v>3650</v>
      </c>
      <c r="D373" s="210">
        <v>2650</v>
      </c>
    </row>
    <row r="374" spans="1:4" ht="12.75">
      <c r="A374" s="164">
        <v>4300</v>
      </c>
      <c r="B374" s="6" t="s">
        <v>10</v>
      </c>
      <c r="C374" s="114">
        <v>60199.91</v>
      </c>
      <c r="D374" s="210">
        <v>50000</v>
      </c>
    </row>
    <row r="375" spans="1:4" ht="25.5">
      <c r="A375" s="164">
        <v>4350</v>
      </c>
      <c r="B375" s="6" t="s">
        <v>33</v>
      </c>
      <c r="C375" s="114">
        <v>1550</v>
      </c>
      <c r="D375" s="210">
        <v>6740</v>
      </c>
    </row>
    <row r="376" spans="1:4" ht="38.25">
      <c r="A376" s="164">
        <v>4360</v>
      </c>
      <c r="B376" s="6" t="s">
        <v>23</v>
      </c>
      <c r="C376" s="114">
        <v>3600</v>
      </c>
      <c r="D376" s="210">
        <v>4320</v>
      </c>
    </row>
    <row r="377" spans="1:4" ht="38.25">
      <c r="A377" s="164">
        <v>4370</v>
      </c>
      <c r="B377" s="6" t="s">
        <v>11</v>
      </c>
      <c r="C377" s="114">
        <v>23700</v>
      </c>
      <c r="D377" s="210">
        <v>18000</v>
      </c>
    </row>
    <row r="378" spans="1:4" ht="12.75">
      <c r="A378" s="164">
        <v>4410</v>
      </c>
      <c r="B378" s="6" t="s">
        <v>24</v>
      </c>
      <c r="C378" s="114">
        <v>2150</v>
      </c>
      <c r="D378" s="210">
        <v>1400</v>
      </c>
    </row>
    <row r="379" spans="1:4" ht="12.75">
      <c r="A379" s="164">
        <v>4430</v>
      </c>
      <c r="B379" s="6" t="s">
        <v>12</v>
      </c>
      <c r="C379" s="114">
        <v>11700</v>
      </c>
      <c r="D379" s="210">
        <v>11700</v>
      </c>
    </row>
    <row r="380" spans="1:4" ht="25.5">
      <c r="A380" s="164">
        <v>4440</v>
      </c>
      <c r="B380" s="6" t="s">
        <v>32</v>
      </c>
      <c r="C380" s="114">
        <v>255466.13</v>
      </c>
      <c r="D380" s="210">
        <v>275222</v>
      </c>
    </row>
    <row r="381" spans="1:4" ht="12.75">
      <c r="A381" s="164">
        <v>4480</v>
      </c>
      <c r="B381" s="6" t="s">
        <v>250</v>
      </c>
      <c r="C381" s="114">
        <v>0</v>
      </c>
      <c r="D381" s="210">
        <v>100</v>
      </c>
    </row>
    <row r="382" spans="1:4" ht="25.5">
      <c r="A382" s="164">
        <v>4610</v>
      </c>
      <c r="B382" s="6" t="s">
        <v>30</v>
      </c>
      <c r="C382" s="114">
        <v>1107</v>
      </c>
      <c r="D382" s="210">
        <v>300</v>
      </c>
    </row>
    <row r="383" spans="1:4" ht="38.25">
      <c r="A383" s="164">
        <v>4700</v>
      </c>
      <c r="B383" s="6" t="s">
        <v>34</v>
      </c>
      <c r="C383" s="114">
        <v>2222</v>
      </c>
      <c r="D383" s="210">
        <v>2000</v>
      </c>
    </row>
    <row r="384" spans="1:4" ht="38.25">
      <c r="A384" s="164">
        <v>4740</v>
      </c>
      <c r="B384" s="6" t="s">
        <v>13</v>
      </c>
      <c r="C384" s="114">
        <v>7520</v>
      </c>
      <c r="D384" s="210">
        <v>4520</v>
      </c>
    </row>
    <row r="385" spans="1:4" ht="25.5">
      <c r="A385" s="164">
        <v>4750</v>
      </c>
      <c r="B385" s="6" t="s">
        <v>14</v>
      </c>
      <c r="C385" s="114">
        <v>4380</v>
      </c>
      <c r="D385" s="210">
        <v>4550</v>
      </c>
    </row>
    <row r="386" spans="1:4" s="10" customFormat="1" ht="25.5">
      <c r="A386" s="175">
        <v>6050</v>
      </c>
      <c r="B386" s="11" t="s">
        <v>1</v>
      </c>
      <c r="C386" s="123">
        <v>70000</v>
      </c>
      <c r="D386" s="233">
        <v>0</v>
      </c>
    </row>
    <row r="387" spans="1:4" s="10" customFormat="1" ht="26.25" thickBot="1">
      <c r="A387" s="185">
        <v>6060</v>
      </c>
      <c r="B387" s="88" t="s">
        <v>18</v>
      </c>
      <c r="C387" s="138">
        <v>104439</v>
      </c>
      <c r="D387" s="234">
        <v>0</v>
      </c>
    </row>
    <row r="388" spans="1:4" s="3" customFormat="1" ht="13.5" thickBot="1">
      <c r="A388" s="75" t="s">
        <v>140</v>
      </c>
      <c r="B388" s="76" t="s">
        <v>141</v>
      </c>
      <c r="C388" s="142">
        <f>SUM(C389:C390)</f>
        <v>12589651.83</v>
      </c>
      <c r="D388" s="77">
        <f>SUM(D389:D390)</f>
        <v>11696568</v>
      </c>
    </row>
    <row r="389" spans="1:4" s="23" customFormat="1" ht="12.75">
      <c r="A389" s="159" t="s">
        <v>230</v>
      </c>
      <c r="B389" s="40" t="s">
        <v>233</v>
      </c>
      <c r="C389" s="118">
        <f>SUM(C391:C417)</f>
        <v>12145651.83</v>
      </c>
      <c r="D389" s="204">
        <f>SUM(D391:D417)</f>
        <v>11596568</v>
      </c>
    </row>
    <row r="390" spans="1:4" s="19" customFormat="1" ht="12.75">
      <c r="A390" s="163"/>
      <c r="B390" s="20" t="s">
        <v>235</v>
      </c>
      <c r="C390" s="121">
        <f>SUM(C418)</f>
        <v>444000</v>
      </c>
      <c r="D390" s="209">
        <f>SUM(D418)</f>
        <v>100000</v>
      </c>
    </row>
    <row r="391" spans="1:4" ht="38.25">
      <c r="A391" s="176">
        <v>2540</v>
      </c>
      <c r="B391" s="6" t="s">
        <v>43</v>
      </c>
      <c r="C391" s="114">
        <v>410945</v>
      </c>
      <c r="D391" s="210">
        <v>529187</v>
      </c>
    </row>
    <row r="392" spans="1:4" ht="25.5">
      <c r="A392" s="164">
        <v>3020</v>
      </c>
      <c r="B392" s="6" t="s">
        <v>3</v>
      </c>
      <c r="C392" s="114">
        <v>25000</v>
      </c>
      <c r="D392" s="210">
        <v>28022</v>
      </c>
    </row>
    <row r="393" spans="1:4" ht="12.75">
      <c r="A393" s="164">
        <v>3240</v>
      </c>
      <c r="B393" s="6" t="s">
        <v>45</v>
      </c>
      <c r="C393" s="114">
        <v>12450</v>
      </c>
      <c r="D393" s="210">
        <v>12150</v>
      </c>
    </row>
    <row r="394" spans="1:4" ht="25.5">
      <c r="A394" s="164">
        <v>4010</v>
      </c>
      <c r="B394" s="6" t="s">
        <v>4</v>
      </c>
      <c r="C394" s="114">
        <v>7320350</v>
      </c>
      <c r="D394" s="210">
        <v>7214462</v>
      </c>
    </row>
    <row r="395" spans="1:4" ht="12.75">
      <c r="A395" s="164">
        <v>4040</v>
      </c>
      <c r="B395" s="6" t="s">
        <v>26</v>
      </c>
      <c r="C395" s="114">
        <v>518620.4</v>
      </c>
      <c r="D395" s="210">
        <v>594527</v>
      </c>
    </row>
    <row r="396" spans="1:4" ht="25.5">
      <c r="A396" s="164">
        <v>4110</v>
      </c>
      <c r="B396" s="6" t="s">
        <v>6</v>
      </c>
      <c r="C396" s="114">
        <v>1161877.32</v>
      </c>
      <c r="D396" s="210">
        <v>1180560</v>
      </c>
    </row>
    <row r="397" spans="1:4" ht="12.75">
      <c r="A397" s="164">
        <v>4120</v>
      </c>
      <c r="B397" s="6" t="s">
        <v>7</v>
      </c>
      <c r="C397" s="114">
        <v>193355.16</v>
      </c>
      <c r="D397" s="210">
        <v>195015</v>
      </c>
    </row>
    <row r="398" spans="1:4" ht="38.25">
      <c r="A398" s="164">
        <v>4140</v>
      </c>
      <c r="B398" s="6" t="s">
        <v>27</v>
      </c>
      <c r="C398" s="114">
        <v>10000</v>
      </c>
      <c r="D398" s="210">
        <v>1000</v>
      </c>
    </row>
    <row r="399" spans="1:4" ht="12.75">
      <c r="A399" s="164">
        <v>4170</v>
      </c>
      <c r="B399" s="6" t="s">
        <v>8</v>
      </c>
      <c r="C399" s="114">
        <v>14041.3</v>
      </c>
      <c r="D399" s="210">
        <v>1500</v>
      </c>
    </row>
    <row r="400" spans="1:4" ht="12.75">
      <c r="A400" s="164">
        <v>4210</v>
      </c>
      <c r="B400" s="6" t="s">
        <v>9</v>
      </c>
      <c r="C400" s="114">
        <v>211234.45</v>
      </c>
      <c r="D400" s="210">
        <v>75792</v>
      </c>
    </row>
    <row r="401" spans="1:4" ht="38.25">
      <c r="A401" s="164">
        <v>4230</v>
      </c>
      <c r="B401" s="6" t="s">
        <v>249</v>
      </c>
      <c r="C401" s="114">
        <v>1000</v>
      </c>
      <c r="D401" s="210">
        <v>700</v>
      </c>
    </row>
    <row r="402" spans="1:4" ht="25.5">
      <c r="A402" s="164">
        <v>4240</v>
      </c>
      <c r="B402" s="6" t="s">
        <v>28</v>
      </c>
      <c r="C402" s="114">
        <v>59300</v>
      </c>
      <c r="D402" s="210">
        <v>30000</v>
      </c>
    </row>
    <row r="403" spans="1:4" ht="12.75">
      <c r="A403" s="164">
        <v>4260</v>
      </c>
      <c r="B403" s="6" t="s">
        <v>20</v>
      </c>
      <c r="C403" s="114">
        <v>733944.68</v>
      </c>
      <c r="D403" s="210">
        <v>770000</v>
      </c>
    </row>
    <row r="404" spans="1:4" ht="12.75">
      <c r="A404" s="164">
        <v>4270</v>
      </c>
      <c r="B404" s="6" t="s">
        <v>0</v>
      </c>
      <c r="C404" s="114">
        <v>740044.3</v>
      </c>
      <c r="D404" s="210">
        <v>320000</v>
      </c>
    </row>
    <row r="405" spans="1:4" ht="12.75">
      <c r="A405" s="164">
        <v>4280</v>
      </c>
      <c r="B405" s="6" t="s">
        <v>31</v>
      </c>
      <c r="C405" s="114">
        <v>6000</v>
      </c>
      <c r="D405" s="210">
        <v>6000</v>
      </c>
    </row>
    <row r="406" spans="1:4" ht="12.75">
      <c r="A406" s="164">
        <v>4300</v>
      </c>
      <c r="B406" s="6" t="s">
        <v>10</v>
      </c>
      <c r="C406" s="114">
        <v>202050.62</v>
      </c>
      <c r="D406" s="210">
        <v>116000</v>
      </c>
    </row>
    <row r="407" spans="1:4" ht="25.5">
      <c r="A407" s="164">
        <v>4350</v>
      </c>
      <c r="B407" s="6" t="s">
        <v>33</v>
      </c>
      <c r="C407" s="114">
        <v>8200</v>
      </c>
      <c r="D407" s="210">
        <v>5000</v>
      </c>
    </row>
    <row r="408" spans="1:4" ht="38.25">
      <c r="A408" s="164">
        <v>4360</v>
      </c>
      <c r="B408" s="6" t="s">
        <v>23</v>
      </c>
      <c r="C408" s="114">
        <v>2980</v>
      </c>
      <c r="D408" s="210">
        <v>3160</v>
      </c>
    </row>
    <row r="409" spans="1:4" ht="38.25">
      <c r="A409" s="164">
        <v>4370</v>
      </c>
      <c r="B409" s="6" t="s">
        <v>11</v>
      </c>
      <c r="C409" s="114">
        <v>17920</v>
      </c>
      <c r="D409" s="210">
        <v>18000</v>
      </c>
    </row>
    <row r="410" spans="1:4" ht="12.75">
      <c r="A410" s="164">
        <v>4410</v>
      </c>
      <c r="B410" s="6" t="s">
        <v>24</v>
      </c>
      <c r="C410" s="114">
        <v>5135.6</v>
      </c>
      <c r="D410" s="210">
        <v>2700</v>
      </c>
    </row>
    <row r="411" spans="1:4" ht="12.75">
      <c r="A411" s="164">
        <v>4420</v>
      </c>
      <c r="B411" s="6" t="s">
        <v>25</v>
      </c>
      <c r="C411" s="114">
        <v>0</v>
      </c>
      <c r="D411" s="210">
        <v>2000</v>
      </c>
    </row>
    <row r="412" spans="1:4" ht="12.75">
      <c r="A412" s="164">
        <v>4430</v>
      </c>
      <c r="B412" s="6" t="s">
        <v>12</v>
      </c>
      <c r="C412" s="114">
        <v>16222</v>
      </c>
      <c r="D412" s="210">
        <v>14000</v>
      </c>
    </row>
    <row r="413" spans="1:4" ht="25.5">
      <c r="A413" s="164">
        <v>4440</v>
      </c>
      <c r="B413" s="6" t="s">
        <v>32</v>
      </c>
      <c r="C413" s="114">
        <v>442431</v>
      </c>
      <c r="D413" s="210">
        <v>453043</v>
      </c>
    </row>
    <row r="414" spans="1:4" ht="12.75">
      <c r="A414" s="164">
        <v>4480</v>
      </c>
      <c r="B414" s="6" t="s">
        <v>250</v>
      </c>
      <c r="C414" s="114">
        <v>3750</v>
      </c>
      <c r="D414" s="210">
        <v>3750</v>
      </c>
    </row>
    <row r="415" spans="1:4" ht="38.25">
      <c r="A415" s="164">
        <v>4700</v>
      </c>
      <c r="B415" s="6" t="s">
        <v>34</v>
      </c>
      <c r="C415" s="114">
        <v>4000</v>
      </c>
      <c r="D415" s="210">
        <v>1500</v>
      </c>
    </row>
    <row r="416" spans="1:4" ht="38.25">
      <c r="A416" s="164">
        <v>4740</v>
      </c>
      <c r="B416" s="6" t="s">
        <v>13</v>
      </c>
      <c r="C416" s="114">
        <v>7500</v>
      </c>
      <c r="D416" s="210">
        <v>4500</v>
      </c>
    </row>
    <row r="417" spans="1:4" ht="25.5">
      <c r="A417" s="164">
        <v>4750</v>
      </c>
      <c r="B417" s="6" t="s">
        <v>14</v>
      </c>
      <c r="C417" s="114">
        <v>17300</v>
      </c>
      <c r="D417" s="210">
        <v>14000</v>
      </c>
    </row>
    <row r="418" spans="1:4" s="10" customFormat="1" ht="24.75" customHeight="1" thickBot="1">
      <c r="A418" s="165">
        <v>6050</v>
      </c>
      <c r="B418" s="35" t="s">
        <v>1</v>
      </c>
      <c r="C418" s="116">
        <v>444000</v>
      </c>
      <c r="D418" s="211">
        <v>100000</v>
      </c>
    </row>
    <row r="419" spans="1:4" s="3" customFormat="1" ht="13.5" thickBot="1">
      <c r="A419" s="58" t="s">
        <v>142</v>
      </c>
      <c r="B419" s="33" t="s">
        <v>143</v>
      </c>
      <c r="C419" s="124">
        <f>SUM(C420)</f>
        <v>81088</v>
      </c>
      <c r="D419" s="34">
        <f>SUM(D420)</f>
        <v>75948</v>
      </c>
    </row>
    <row r="420" spans="1:4" s="23" customFormat="1" ht="12.75">
      <c r="A420" s="159" t="s">
        <v>230</v>
      </c>
      <c r="B420" s="40" t="s">
        <v>233</v>
      </c>
      <c r="C420" s="118">
        <f>SUM(C421:C424)</f>
        <v>81088</v>
      </c>
      <c r="D420" s="204">
        <f>SUM(D421:D424)</f>
        <v>75948</v>
      </c>
    </row>
    <row r="421" spans="1:4" ht="25.5">
      <c r="A421" s="164">
        <v>4110</v>
      </c>
      <c r="B421" s="6" t="s">
        <v>6</v>
      </c>
      <c r="C421" s="114">
        <v>3035</v>
      </c>
      <c r="D421" s="210">
        <v>835</v>
      </c>
    </row>
    <row r="422" spans="1:4" ht="12.75">
      <c r="A422" s="164">
        <v>4120</v>
      </c>
      <c r="B422" s="6" t="s">
        <v>7</v>
      </c>
      <c r="C422" s="114">
        <v>425</v>
      </c>
      <c r="D422" s="210">
        <v>113</v>
      </c>
    </row>
    <row r="423" spans="1:4" ht="12.75">
      <c r="A423" s="164">
        <v>4170</v>
      </c>
      <c r="B423" s="6" t="s">
        <v>8</v>
      </c>
      <c r="C423" s="114">
        <v>20000</v>
      </c>
      <c r="D423" s="210">
        <v>25000</v>
      </c>
    </row>
    <row r="424" spans="1:4" ht="13.5" thickBot="1">
      <c r="A424" s="174">
        <v>4300</v>
      </c>
      <c r="B424" s="24" t="s">
        <v>10</v>
      </c>
      <c r="C424" s="115">
        <v>57628</v>
      </c>
      <c r="D424" s="215">
        <v>50000</v>
      </c>
    </row>
    <row r="425" spans="1:4" s="3" customFormat="1" ht="26.25" thickBot="1">
      <c r="A425" s="58" t="s">
        <v>144</v>
      </c>
      <c r="B425" s="33" t="s">
        <v>145</v>
      </c>
      <c r="C425" s="34">
        <f>SUM(C426:C427)</f>
        <v>1283319.12</v>
      </c>
      <c r="D425" s="34">
        <f>SUM(D426:D427)</f>
        <v>1274733</v>
      </c>
    </row>
    <row r="426" spans="1:4" s="23" customFormat="1" ht="12.75">
      <c r="A426" s="159" t="s">
        <v>230</v>
      </c>
      <c r="B426" s="40" t="s">
        <v>233</v>
      </c>
      <c r="C426" s="118">
        <f>SUM(C428:C446)</f>
        <v>1268319.12</v>
      </c>
      <c r="D426" s="204">
        <f>SUM(D428:D446)</f>
        <v>1274733</v>
      </c>
    </row>
    <row r="427" spans="1:4" s="19" customFormat="1" ht="12.75">
      <c r="A427" s="163"/>
      <c r="B427" s="20" t="s">
        <v>235</v>
      </c>
      <c r="C427" s="121">
        <f>SUM(C447)</f>
        <v>15000</v>
      </c>
      <c r="D427" s="209">
        <f>SUM(D447)</f>
        <v>0</v>
      </c>
    </row>
    <row r="428" spans="1:4" ht="25.5">
      <c r="A428" s="164">
        <v>3020</v>
      </c>
      <c r="B428" s="6" t="s">
        <v>3</v>
      </c>
      <c r="C428" s="114">
        <v>2700</v>
      </c>
      <c r="D428" s="210">
        <v>2700</v>
      </c>
    </row>
    <row r="429" spans="1:4" ht="25.5">
      <c r="A429" s="164">
        <v>4010</v>
      </c>
      <c r="B429" s="6" t="s">
        <v>4</v>
      </c>
      <c r="C429" s="114">
        <v>814360.87</v>
      </c>
      <c r="D429" s="210">
        <v>869506</v>
      </c>
    </row>
    <row r="430" spans="1:4" ht="12.75">
      <c r="A430" s="164">
        <v>4040</v>
      </c>
      <c r="B430" s="6" t="s">
        <v>26</v>
      </c>
      <c r="C430" s="114">
        <v>61620.39</v>
      </c>
      <c r="D430" s="210">
        <v>69700</v>
      </c>
    </row>
    <row r="431" spans="1:4" ht="25.5">
      <c r="A431" s="164">
        <v>4110</v>
      </c>
      <c r="B431" s="6" t="s">
        <v>6</v>
      </c>
      <c r="C431" s="114">
        <v>163994.07</v>
      </c>
      <c r="D431" s="210">
        <v>132420</v>
      </c>
    </row>
    <row r="432" spans="1:4" ht="12.75">
      <c r="A432" s="164">
        <v>4120</v>
      </c>
      <c r="B432" s="6" t="s">
        <v>7</v>
      </c>
      <c r="C432" s="114">
        <v>22762.76</v>
      </c>
      <c r="D432" s="210">
        <v>21150</v>
      </c>
    </row>
    <row r="433" spans="1:4" ht="12.75">
      <c r="A433" s="164">
        <v>4170</v>
      </c>
      <c r="B433" s="6" t="s">
        <v>8</v>
      </c>
      <c r="C433" s="114">
        <v>8000</v>
      </c>
      <c r="D433" s="210">
        <v>11300</v>
      </c>
    </row>
    <row r="434" spans="1:4" ht="12.75">
      <c r="A434" s="164">
        <v>4210</v>
      </c>
      <c r="B434" s="6" t="s">
        <v>9</v>
      </c>
      <c r="C434" s="114">
        <v>46927</v>
      </c>
      <c r="D434" s="210">
        <v>30000</v>
      </c>
    </row>
    <row r="435" spans="1:4" ht="12.75">
      <c r="A435" s="164">
        <v>4270</v>
      </c>
      <c r="B435" s="6" t="s">
        <v>0</v>
      </c>
      <c r="C435" s="114">
        <v>1500</v>
      </c>
      <c r="D435" s="210">
        <v>3000</v>
      </c>
    </row>
    <row r="436" spans="1:4" ht="12.75">
      <c r="A436" s="164">
        <v>4280</v>
      </c>
      <c r="B436" s="6" t="s">
        <v>31</v>
      </c>
      <c r="C436" s="114">
        <v>1000</v>
      </c>
      <c r="D436" s="210">
        <v>1000</v>
      </c>
    </row>
    <row r="437" spans="1:4" ht="12.75">
      <c r="A437" s="164">
        <v>4300</v>
      </c>
      <c r="B437" s="6" t="s">
        <v>10</v>
      </c>
      <c r="C437" s="114">
        <v>53000</v>
      </c>
      <c r="D437" s="210">
        <v>50504</v>
      </c>
    </row>
    <row r="438" spans="1:4" ht="25.5">
      <c r="A438" s="164">
        <v>4350</v>
      </c>
      <c r="B438" s="6" t="s">
        <v>33</v>
      </c>
      <c r="C438" s="114">
        <v>2400</v>
      </c>
      <c r="D438" s="210">
        <v>3303</v>
      </c>
    </row>
    <row r="439" spans="1:4" ht="38.25">
      <c r="A439" s="164">
        <v>4360</v>
      </c>
      <c r="B439" s="6" t="s">
        <v>23</v>
      </c>
      <c r="C439" s="114">
        <v>4002</v>
      </c>
      <c r="D439" s="210">
        <v>4000</v>
      </c>
    </row>
    <row r="440" spans="1:4" ht="38.25">
      <c r="A440" s="164">
        <v>4370</v>
      </c>
      <c r="B440" s="6" t="s">
        <v>11</v>
      </c>
      <c r="C440" s="114">
        <v>16000</v>
      </c>
      <c r="D440" s="210">
        <v>10000</v>
      </c>
    </row>
    <row r="441" spans="1:4" ht="12.75">
      <c r="A441" s="164">
        <v>4410</v>
      </c>
      <c r="B441" s="6" t="s">
        <v>24</v>
      </c>
      <c r="C441" s="114">
        <v>2500</v>
      </c>
      <c r="D441" s="210">
        <v>2500</v>
      </c>
    </row>
    <row r="442" spans="1:4" ht="12.75">
      <c r="A442" s="164">
        <v>4430</v>
      </c>
      <c r="B442" s="6" t="s">
        <v>12</v>
      </c>
      <c r="C442" s="114">
        <v>4800</v>
      </c>
      <c r="D442" s="210">
        <v>4800</v>
      </c>
    </row>
    <row r="443" spans="1:4" ht="25.5">
      <c r="A443" s="164">
        <v>4440</v>
      </c>
      <c r="B443" s="6" t="s">
        <v>32</v>
      </c>
      <c r="C443" s="114">
        <v>20852.03</v>
      </c>
      <c r="D443" s="210">
        <v>21850</v>
      </c>
    </row>
    <row r="444" spans="1:4" ht="38.25">
      <c r="A444" s="164">
        <v>4700</v>
      </c>
      <c r="B444" s="6" t="s">
        <v>34</v>
      </c>
      <c r="C444" s="114">
        <v>4000</v>
      </c>
      <c r="D444" s="210">
        <v>2000</v>
      </c>
    </row>
    <row r="445" spans="1:4" ht="38.25">
      <c r="A445" s="164">
        <v>4740</v>
      </c>
      <c r="B445" s="6" t="s">
        <v>13</v>
      </c>
      <c r="C445" s="114">
        <v>7000</v>
      </c>
      <c r="D445" s="210">
        <v>3000</v>
      </c>
    </row>
    <row r="446" spans="1:4" ht="25.5">
      <c r="A446" s="164">
        <v>4750</v>
      </c>
      <c r="B446" s="6" t="s">
        <v>14</v>
      </c>
      <c r="C446" s="114">
        <v>30900</v>
      </c>
      <c r="D446" s="210">
        <v>32000</v>
      </c>
    </row>
    <row r="447" spans="1:4" s="10" customFormat="1" ht="26.25" thickBot="1">
      <c r="A447" s="165">
        <v>6060</v>
      </c>
      <c r="B447" s="35" t="s">
        <v>18</v>
      </c>
      <c r="C447" s="116">
        <v>15000</v>
      </c>
      <c r="D447" s="211">
        <v>0</v>
      </c>
    </row>
    <row r="448" spans="1:4" s="3" customFormat="1" ht="31.5" customHeight="1" thickBot="1">
      <c r="A448" s="58" t="s">
        <v>146</v>
      </c>
      <c r="B448" s="33" t="s">
        <v>147</v>
      </c>
      <c r="C448" s="124">
        <f>SUM(C449)</f>
        <v>187669</v>
      </c>
      <c r="D448" s="34">
        <f>SUM(D449)</f>
        <v>198480</v>
      </c>
    </row>
    <row r="449" spans="1:4" s="23" customFormat="1" ht="12.75">
      <c r="A449" s="159" t="s">
        <v>230</v>
      </c>
      <c r="B449" s="40" t="s">
        <v>233</v>
      </c>
      <c r="C449" s="118">
        <f>SUM(C450:C459)</f>
        <v>187669</v>
      </c>
      <c r="D449" s="204">
        <f>SUM(D450:D460)</f>
        <v>198480</v>
      </c>
    </row>
    <row r="450" spans="1:4" ht="25.5">
      <c r="A450" s="164">
        <v>4010</v>
      </c>
      <c r="B450" s="6" t="s">
        <v>4</v>
      </c>
      <c r="C450" s="114">
        <v>0</v>
      </c>
      <c r="D450" s="210">
        <v>0</v>
      </c>
    </row>
    <row r="451" spans="1:4" ht="12.75">
      <c r="A451" s="164">
        <v>4040</v>
      </c>
      <c r="B451" s="6" t="s">
        <v>26</v>
      </c>
      <c r="C451" s="114">
        <v>0</v>
      </c>
      <c r="D451" s="210">
        <v>0</v>
      </c>
    </row>
    <row r="452" spans="1:4" ht="25.5">
      <c r="A452" s="164">
        <v>4110</v>
      </c>
      <c r="B452" s="6" t="s">
        <v>6</v>
      </c>
      <c r="C452" s="114">
        <v>867</v>
      </c>
      <c r="D452" s="210">
        <v>773</v>
      </c>
    </row>
    <row r="453" spans="1:4" ht="12.75">
      <c r="A453" s="164">
        <v>4120</v>
      </c>
      <c r="B453" s="6" t="s">
        <v>7</v>
      </c>
      <c r="C453" s="114">
        <v>123</v>
      </c>
      <c r="D453" s="210">
        <v>123</v>
      </c>
    </row>
    <row r="454" spans="1:4" ht="12.75">
      <c r="A454" s="164">
        <v>4170</v>
      </c>
      <c r="B454" s="6" t="s">
        <v>8</v>
      </c>
      <c r="C454" s="114">
        <v>5000</v>
      </c>
      <c r="D454" s="210">
        <v>5000</v>
      </c>
    </row>
    <row r="455" spans="1:4" ht="12.75">
      <c r="A455" s="164">
        <v>4210</v>
      </c>
      <c r="B455" s="6" t="s">
        <v>9</v>
      </c>
      <c r="C455" s="114">
        <v>21756</v>
      </c>
      <c r="D455" s="210">
        <v>33584</v>
      </c>
    </row>
    <row r="456" spans="1:4" ht="12.75">
      <c r="A456" s="164">
        <v>4300</v>
      </c>
      <c r="B456" s="6" t="s">
        <v>10</v>
      </c>
      <c r="C456" s="114">
        <v>61753</v>
      </c>
      <c r="D456" s="210">
        <v>60000</v>
      </c>
    </row>
    <row r="457" spans="1:4" ht="12.75">
      <c r="A457" s="164">
        <v>4410</v>
      </c>
      <c r="B457" s="6" t="s">
        <v>24</v>
      </c>
      <c r="C457" s="114">
        <v>21229</v>
      </c>
      <c r="D457" s="210">
        <v>20000</v>
      </c>
    </row>
    <row r="458" spans="1:4" ht="38.25">
      <c r="A458" s="164">
        <v>4700</v>
      </c>
      <c r="B458" s="6" t="s">
        <v>34</v>
      </c>
      <c r="C458" s="114">
        <v>75941</v>
      </c>
      <c r="D458" s="210">
        <v>75000</v>
      </c>
    </row>
    <row r="459" spans="1:4" ht="39" customHeight="1">
      <c r="A459" s="174">
        <v>4740</v>
      </c>
      <c r="B459" s="24" t="s">
        <v>13</v>
      </c>
      <c r="C459" s="115">
        <v>1000</v>
      </c>
      <c r="D459" s="215">
        <v>1000</v>
      </c>
    </row>
    <row r="460" spans="1:4" ht="39" customHeight="1" thickBot="1">
      <c r="A460" s="174">
        <v>4750</v>
      </c>
      <c r="B460" s="24" t="s">
        <v>14</v>
      </c>
      <c r="C460" s="25">
        <v>0</v>
      </c>
      <c r="D460" s="215">
        <v>3000</v>
      </c>
    </row>
    <row r="461" spans="1:4" s="3" customFormat="1" ht="25.5" customHeight="1" thickBot="1">
      <c r="A461" s="58" t="s">
        <v>227</v>
      </c>
      <c r="B461" s="33" t="s">
        <v>68</v>
      </c>
      <c r="C461" s="124">
        <f>SUM(C462)</f>
        <v>980669.34</v>
      </c>
      <c r="D461" s="34">
        <f>SUM(D462)</f>
        <v>828410</v>
      </c>
    </row>
    <row r="462" spans="1:4" s="23" customFormat="1" ht="12.75">
      <c r="A462" s="159" t="s">
        <v>230</v>
      </c>
      <c r="B462" s="40" t="s">
        <v>233</v>
      </c>
      <c r="C462" s="118">
        <f>SUM(C463:C473)</f>
        <v>980669.34</v>
      </c>
      <c r="D462" s="204">
        <f>SUM(D463:D473)</f>
        <v>828410</v>
      </c>
    </row>
    <row r="463" spans="1:4" s="23" customFormat="1" ht="25.5">
      <c r="A463" s="189">
        <v>4010</v>
      </c>
      <c r="B463" s="90" t="s">
        <v>4</v>
      </c>
      <c r="C463" s="144">
        <v>8143</v>
      </c>
      <c r="D463" s="236">
        <v>24500</v>
      </c>
    </row>
    <row r="464" spans="1:4" s="23" customFormat="1" ht="25.5">
      <c r="A464" s="189">
        <v>4110</v>
      </c>
      <c r="B464" s="90" t="s">
        <v>6</v>
      </c>
      <c r="C464" s="144">
        <v>2405</v>
      </c>
      <c r="D464" s="236">
        <v>4000</v>
      </c>
    </row>
    <row r="465" spans="1:4" s="23" customFormat="1" ht="12.75">
      <c r="A465" s="189">
        <v>4120</v>
      </c>
      <c r="B465" s="90" t="s">
        <v>7</v>
      </c>
      <c r="C465" s="144">
        <v>332</v>
      </c>
      <c r="D465" s="236">
        <v>600</v>
      </c>
    </row>
    <row r="466" spans="1:4" s="23" customFormat="1" ht="12.75">
      <c r="A466" s="189">
        <v>4170</v>
      </c>
      <c r="B466" s="90" t="s">
        <v>241</v>
      </c>
      <c r="C466" s="144">
        <v>5260</v>
      </c>
      <c r="D466" s="236">
        <v>15800</v>
      </c>
    </row>
    <row r="467" spans="1:4" s="23" customFormat="1" ht="12.75">
      <c r="A467" s="189">
        <v>4210</v>
      </c>
      <c r="B467" s="90" t="s">
        <v>9</v>
      </c>
      <c r="C467" s="144">
        <v>1529.45</v>
      </c>
      <c r="D467" s="236">
        <v>1500</v>
      </c>
    </row>
    <row r="468" spans="1:4" ht="12.75">
      <c r="A468" s="164">
        <v>4300</v>
      </c>
      <c r="B468" s="6" t="s">
        <v>10</v>
      </c>
      <c r="C468" s="114">
        <v>588489</v>
      </c>
      <c r="D468" s="210">
        <v>386488</v>
      </c>
    </row>
    <row r="469" spans="1:4" ht="25.5">
      <c r="A469" s="174">
        <v>4350</v>
      </c>
      <c r="B469" s="24" t="s">
        <v>33</v>
      </c>
      <c r="C469" s="115">
        <v>0</v>
      </c>
      <c r="D469" s="215">
        <v>3900</v>
      </c>
    </row>
    <row r="470" spans="1:4" ht="12.75">
      <c r="A470" s="174">
        <v>4430</v>
      </c>
      <c r="B470" s="24" t="s">
        <v>12</v>
      </c>
      <c r="C470" s="115">
        <v>400</v>
      </c>
      <c r="D470" s="215">
        <v>1500</v>
      </c>
    </row>
    <row r="471" spans="1:4" ht="25.5">
      <c r="A471" s="174">
        <v>4440</v>
      </c>
      <c r="B471" s="24" t="s">
        <v>32</v>
      </c>
      <c r="C471" s="115">
        <v>373710.89</v>
      </c>
      <c r="D471" s="215">
        <v>389122</v>
      </c>
    </row>
    <row r="472" spans="1:4" ht="38.25">
      <c r="A472" s="164">
        <v>4740</v>
      </c>
      <c r="B472" s="6" t="s">
        <v>13</v>
      </c>
      <c r="C472" s="114">
        <v>200</v>
      </c>
      <c r="D472" s="210">
        <v>500</v>
      </c>
    </row>
    <row r="473" spans="1:4" ht="26.25" thickBot="1">
      <c r="A473" s="174">
        <v>4750</v>
      </c>
      <c r="B473" s="24" t="s">
        <v>14</v>
      </c>
      <c r="C473" s="115">
        <v>200</v>
      </c>
      <c r="D473" s="215">
        <v>500</v>
      </c>
    </row>
    <row r="474" spans="1:4" s="3" customFormat="1" ht="13.5" thickBot="1">
      <c r="A474" s="57" t="s">
        <v>148</v>
      </c>
      <c r="B474" s="28" t="s">
        <v>149</v>
      </c>
      <c r="C474" s="117">
        <f>SUM(C476)</f>
        <v>1020000</v>
      </c>
      <c r="D474" s="30">
        <f>SUM(D476)</f>
        <v>696600</v>
      </c>
    </row>
    <row r="475" spans="1:4" s="23" customFormat="1" ht="13.5" thickBot="1">
      <c r="A475" s="178" t="s">
        <v>230</v>
      </c>
      <c r="B475" s="46" t="s">
        <v>233</v>
      </c>
      <c r="C475" s="127">
        <f>SUM(C477)</f>
        <v>1020000</v>
      </c>
      <c r="D475" s="226">
        <f>SUM(D477)</f>
        <v>696600</v>
      </c>
    </row>
    <row r="476" spans="1:4" s="3" customFormat="1" ht="29.25" customHeight="1" thickBot="1">
      <c r="A476" s="58" t="s">
        <v>150</v>
      </c>
      <c r="B476" s="33" t="s">
        <v>151</v>
      </c>
      <c r="C476" s="124">
        <f>SUM(C477)</f>
        <v>1020000</v>
      </c>
      <c r="D476" s="34">
        <f>SUM(D477)</f>
        <v>696600</v>
      </c>
    </row>
    <row r="477" spans="1:4" s="23" customFormat="1" ht="12.75">
      <c r="A477" s="159" t="s">
        <v>230</v>
      </c>
      <c r="B477" s="40" t="s">
        <v>233</v>
      </c>
      <c r="C477" s="118">
        <f>SUM(C478:C479)</f>
        <v>1020000</v>
      </c>
      <c r="D477" s="204">
        <f>SUM(D478:D479)</f>
        <v>696600</v>
      </c>
    </row>
    <row r="478" spans="1:4" ht="27.75" customHeight="1">
      <c r="A478" s="182">
        <v>2520</v>
      </c>
      <c r="B478" s="24" t="s">
        <v>48</v>
      </c>
      <c r="C478" s="115">
        <v>1020000</v>
      </c>
      <c r="D478" s="215">
        <v>0</v>
      </c>
    </row>
    <row r="479" spans="1:4" ht="27.75" customHeight="1">
      <c r="A479" s="177">
        <v>3210</v>
      </c>
      <c r="B479" s="83" t="s">
        <v>296</v>
      </c>
      <c r="C479" s="84">
        <v>0</v>
      </c>
      <c r="D479" s="243">
        <v>696600</v>
      </c>
    </row>
    <row r="480" spans="1:4" s="3" customFormat="1" ht="13.5" thickBot="1">
      <c r="A480" s="72" t="s">
        <v>152</v>
      </c>
      <c r="B480" s="73" t="s">
        <v>153</v>
      </c>
      <c r="C480" s="278">
        <f>SUM(C494,C513,C482,C486)</f>
        <v>1195727.3599999999</v>
      </c>
      <c r="D480" s="279">
        <f>SUM(D494,D513,D482,D486)</f>
        <v>1207500</v>
      </c>
    </row>
    <row r="481" spans="1:4" s="23" customFormat="1" ht="13.5" thickBot="1">
      <c r="A481" s="178" t="s">
        <v>230</v>
      </c>
      <c r="B481" s="46" t="s">
        <v>233</v>
      </c>
      <c r="C481" s="127">
        <f>SUM(C495,C514,C483,C487)</f>
        <v>1195727.3599999999</v>
      </c>
      <c r="D481" s="226">
        <f>SUM(D495,D514,D483,D487)</f>
        <v>1207500</v>
      </c>
    </row>
    <row r="482" spans="1:4" s="23" customFormat="1" ht="29.25" customHeight="1" thickBot="1">
      <c r="A482" s="58" t="s">
        <v>251</v>
      </c>
      <c r="B482" s="33" t="s">
        <v>253</v>
      </c>
      <c r="C482" s="124">
        <f>SUM(C483)</f>
        <v>318374.74</v>
      </c>
      <c r="D482" s="34">
        <f>SUM(D483)</f>
        <v>0</v>
      </c>
    </row>
    <row r="483" spans="1:4" s="23" customFormat="1" ht="12.75">
      <c r="A483" s="159" t="s">
        <v>230</v>
      </c>
      <c r="B483" s="40" t="s">
        <v>233</v>
      </c>
      <c r="C483" s="118">
        <f>SUM(C484:C485)</f>
        <v>318374.74</v>
      </c>
      <c r="D483" s="204">
        <f>SUM(D484:D485)</f>
        <v>0</v>
      </c>
    </row>
    <row r="484" spans="1:4" s="23" customFormat="1" ht="12.75">
      <c r="A484" s="170">
        <v>4270</v>
      </c>
      <c r="B484" s="8" t="s">
        <v>0</v>
      </c>
      <c r="C484" s="122">
        <v>243374.74</v>
      </c>
      <c r="D484" s="217">
        <v>0</v>
      </c>
    </row>
    <row r="485" spans="1:4" s="23" customFormat="1" ht="13.5" thickBot="1">
      <c r="A485" s="170">
        <v>4300</v>
      </c>
      <c r="B485" s="8" t="s">
        <v>10</v>
      </c>
      <c r="C485" s="122">
        <v>75000</v>
      </c>
      <c r="D485" s="217">
        <v>0</v>
      </c>
    </row>
    <row r="486" spans="1:4" s="23" customFormat="1" ht="13.5" thickBot="1">
      <c r="A486" s="91" t="s">
        <v>252</v>
      </c>
      <c r="B486" s="92" t="s">
        <v>254</v>
      </c>
      <c r="C486" s="145">
        <f>SUM(C487)</f>
        <v>10980</v>
      </c>
      <c r="D486" s="93">
        <f>SUM(D487)</f>
        <v>10000</v>
      </c>
    </row>
    <row r="487" spans="1:4" s="23" customFormat="1" ht="12.75">
      <c r="A487" s="94" t="s">
        <v>230</v>
      </c>
      <c r="B487" s="95" t="s">
        <v>233</v>
      </c>
      <c r="C487" s="146">
        <f>SUM(C488:C493)</f>
        <v>10980</v>
      </c>
      <c r="D487" s="237">
        <f>SUM(D488:D493)</f>
        <v>10000</v>
      </c>
    </row>
    <row r="488" spans="1:4" s="23" customFormat="1" ht="12.75">
      <c r="A488" s="96">
        <v>4170</v>
      </c>
      <c r="B488" s="79" t="s">
        <v>241</v>
      </c>
      <c r="C488" s="131">
        <v>6780</v>
      </c>
      <c r="D488" s="222">
        <v>6780</v>
      </c>
    </row>
    <row r="489" spans="1:4" s="23" customFormat="1" ht="12.75">
      <c r="A489" s="97">
        <v>4210</v>
      </c>
      <c r="B489" s="81" t="s">
        <v>9</v>
      </c>
      <c r="C489" s="132">
        <v>200</v>
      </c>
      <c r="D489" s="238">
        <v>200</v>
      </c>
    </row>
    <row r="490" spans="1:4" s="23" customFormat="1" ht="12.75">
      <c r="A490" s="96">
        <v>4300</v>
      </c>
      <c r="B490" s="79" t="s">
        <v>10</v>
      </c>
      <c r="C490" s="131">
        <v>3000</v>
      </c>
      <c r="D490" s="222">
        <v>2000</v>
      </c>
    </row>
    <row r="491" spans="1:4" s="23" customFormat="1" ht="38.25">
      <c r="A491" s="96">
        <v>4370</v>
      </c>
      <c r="B491" s="79" t="s">
        <v>11</v>
      </c>
      <c r="C491" s="131">
        <v>500</v>
      </c>
      <c r="D491" s="222">
        <v>500</v>
      </c>
    </row>
    <row r="492" spans="1:4" s="23" customFormat="1" ht="38.25">
      <c r="A492" s="97">
        <v>4700</v>
      </c>
      <c r="B492" s="81" t="s">
        <v>255</v>
      </c>
      <c r="C492" s="132">
        <v>500</v>
      </c>
      <c r="D492" s="238">
        <v>470</v>
      </c>
    </row>
    <row r="493" spans="1:4" s="23" customFormat="1" ht="39" customHeight="1" thickBot="1">
      <c r="A493" s="97">
        <v>4740</v>
      </c>
      <c r="B493" s="81" t="s">
        <v>13</v>
      </c>
      <c r="C493" s="273">
        <v>0</v>
      </c>
      <c r="D493" s="238">
        <v>50</v>
      </c>
    </row>
    <row r="494" spans="1:4" s="3" customFormat="1" ht="13.5" thickBot="1">
      <c r="A494" s="58" t="s">
        <v>155</v>
      </c>
      <c r="B494" s="33" t="s">
        <v>154</v>
      </c>
      <c r="C494" s="124">
        <f>SUM(C496:C512)</f>
        <v>754192.62</v>
      </c>
      <c r="D494" s="34">
        <f>SUM(D496:D512)</f>
        <v>1070000</v>
      </c>
    </row>
    <row r="495" spans="1:4" s="23" customFormat="1" ht="12.75">
      <c r="A495" s="159" t="s">
        <v>230</v>
      </c>
      <c r="B495" s="40" t="s">
        <v>233</v>
      </c>
      <c r="C495" s="118">
        <f>SUM(C496:C512)</f>
        <v>754192.62</v>
      </c>
      <c r="D495" s="204">
        <f>SUM(D496:D512)</f>
        <v>1070000</v>
      </c>
    </row>
    <row r="496" spans="1:4" ht="38.25">
      <c r="A496" s="176">
        <v>2800</v>
      </c>
      <c r="B496" s="6" t="s">
        <v>49</v>
      </c>
      <c r="C496" s="114">
        <v>124109</v>
      </c>
      <c r="D496" s="210">
        <v>241046</v>
      </c>
    </row>
    <row r="497" spans="1:4" ht="51">
      <c r="A497" s="176">
        <v>2810</v>
      </c>
      <c r="B497" s="6" t="s">
        <v>50</v>
      </c>
      <c r="C497" s="114">
        <v>0</v>
      </c>
      <c r="D497" s="210">
        <v>5000</v>
      </c>
    </row>
    <row r="498" spans="1:4" ht="51">
      <c r="A498" s="176">
        <v>2820</v>
      </c>
      <c r="B498" s="6" t="s">
        <v>17</v>
      </c>
      <c r="C498" s="114">
        <v>216900</v>
      </c>
      <c r="D498" s="210">
        <v>203770</v>
      </c>
    </row>
    <row r="499" spans="1:4" ht="63.75">
      <c r="A499" s="176">
        <v>2830</v>
      </c>
      <c r="B499" s="6" t="s">
        <v>35</v>
      </c>
      <c r="C499" s="114">
        <v>189858</v>
      </c>
      <c r="D499" s="210">
        <v>203184</v>
      </c>
    </row>
    <row r="500" spans="1:4" ht="25.5">
      <c r="A500" s="164">
        <v>3030</v>
      </c>
      <c r="B500" s="6" t="s">
        <v>21</v>
      </c>
      <c r="C500" s="114">
        <v>32429</v>
      </c>
      <c r="D500" s="210">
        <v>36750</v>
      </c>
    </row>
    <row r="501" spans="1:4" ht="25.5">
      <c r="A501" s="164">
        <v>4110</v>
      </c>
      <c r="B501" s="6" t="s">
        <v>6</v>
      </c>
      <c r="C501" s="114">
        <v>10838.6</v>
      </c>
      <c r="D501" s="210">
        <v>500</v>
      </c>
    </row>
    <row r="502" spans="1:4" ht="12.75">
      <c r="A502" s="164">
        <v>4120</v>
      </c>
      <c r="B502" s="6" t="s">
        <v>7</v>
      </c>
      <c r="C502" s="114">
        <v>1781.84</v>
      </c>
      <c r="D502" s="210">
        <v>500</v>
      </c>
    </row>
    <row r="503" spans="1:4" ht="12.75">
      <c r="A503" s="164">
        <v>4170</v>
      </c>
      <c r="B503" s="6" t="s">
        <v>8</v>
      </c>
      <c r="C503" s="114">
        <v>89033</v>
      </c>
      <c r="D503" s="210">
        <v>7300</v>
      </c>
    </row>
    <row r="504" spans="1:4" ht="12.75">
      <c r="A504" s="164">
        <v>4210</v>
      </c>
      <c r="B504" s="6" t="s">
        <v>9</v>
      </c>
      <c r="C504" s="114">
        <v>25986</v>
      </c>
      <c r="D504" s="210">
        <v>600</v>
      </c>
    </row>
    <row r="505" spans="1:4" ht="25.5">
      <c r="A505" s="164">
        <v>4240</v>
      </c>
      <c r="B505" s="6" t="s">
        <v>28</v>
      </c>
      <c r="C505" s="114">
        <v>5086</v>
      </c>
      <c r="D505" s="210">
        <v>0</v>
      </c>
    </row>
    <row r="506" spans="1:4" ht="12.75">
      <c r="A506" s="164">
        <v>4300</v>
      </c>
      <c r="B506" s="6" t="s">
        <v>10</v>
      </c>
      <c r="C506" s="114">
        <v>35505</v>
      </c>
      <c r="D506" s="210">
        <v>342000</v>
      </c>
    </row>
    <row r="507" spans="1:4" ht="38.25">
      <c r="A507" s="164">
        <v>4370</v>
      </c>
      <c r="B507" s="6" t="s">
        <v>11</v>
      </c>
      <c r="C507" s="114">
        <v>1424.18</v>
      </c>
      <c r="D507" s="210">
        <v>2000</v>
      </c>
    </row>
    <row r="508" spans="1:4" ht="12.75">
      <c r="A508" s="164">
        <v>4410</v>
      </c>
      <c r="B508" s="6" t="s">
        <v>24</v>
      </c>
      <c r="C508" s="114">
        <v>500</v>
      </c>
      <c r="D508" s="210">
        <v>0</v>
      </c>
    </row>
    <row r="509" spans="1:4" ht="25.5">
      <c r="A509" s="164">
        <v>4610</v>
      </c>
      <c r="B509" s="6" t="s">
        <v>30</v>
      </c>
      <c r="C509" s="114">
        <v>18200</v>
      </c>
      <c r="D509" s="210">
        <v>21000</v>
      </c>
    </row>
    <row r="510" spans="1:4" ht="38.25">
      <c r="A510" s="164">
        <v>4700</v>
      </c>
      <c r="B510" s="6" t="s">
        <v>255</v>
      </c>
      <c r="C510" s="114">
        <v>1000</v>
      </c>
      <c r="D510" s="210">
        <v>6000</v>
      </c>
    </row>
    <row r="511" spans="1:4" ht="38.25">
      <c r="A511" s="164">
        <v>4740</v>
      </c>
      <c r="B511" s="6" t="s">
        <v>13</v>
      </c>
      <c r="C511" s="114">
        <v>1352</v>
      </c>
      <c r="D511" s="210">
        <v>150</v>
      </c>
    </row>
    <row r="512" spans="1:4" ht="26.25" thickBot="1">
      <c r="A512" s="174">
        <v>4750</v>
      </c>
      <c r="B512" s="24" t="s">
        <v>14</v>
      </c>
      <c r="C512" s="115">
        <v>190</v>
      </c>
      <c r="D512" s="215">
        <v>200</v>
      </c>
    </row>
    <row r="513" spans="1:4" s="3" customFormat="1" ht="13.5" thickBot="1">
      <c r="A513" s="58" t="s">
        <v>156</v>
      </c>
      <c r="B513" s="33" t="s">
        <v>68</v>
      </c>
      <c r="C513" s="120">
        <f>SUM(C514)</f>
        <v>112180</v>
      </c>
      <c r="D513" s="39">
        <f>SUM(D514)</f>
        <v>127500</v>
      </c>
    </row>
    <row r="514" spans="1:4" s="23" customFormat="1" ht="12.75">
      <c r="A514" s="159" t="s">
        <v>230</v>
      </c>
      <c r="B514" s="40" t="s">
        <v>233</v>
      </c>
      <c r="C514" s="118">
        <f>SUM(C515:C521)</f>
        <v>112180</v>
      </c>
      <c r="D514" s="204">
        <f>SUM(D515:D521)</f>
        <v>127500</v>
      </c>
    </row>
    <row r="515" spans="1:4" s="5" customFormat="1" ht="51">
      <c r="A515" s="191">
        <v>2820</v>
      </c>
      <c r="B515" s="8" t="s">
        <v>17</v>
      </c>
      <c r="C515" s="122">
        <v>50000</v>
      </c>
      <c r="D515" s="217">
        <v>50000</v>
      </c>
    </row>
    <row r="516" spans="1:4" s="5" customFormat="1" ht="63.75">
      <c r="A516" s="192">
        <v>2830</v>
      </c>
      <c r="B516" s="42" t="s">
        <v>35</v>
      </c>
      <c r="C516" s="148">
        <v>50000</v>
      </c>
      <c r="D516" s="218">
        <v>70000</v>
      </c>
    </row>
    <row r="517" spans="1:4" s="5" customFormat="1" ht="12.75">
      <c r="A517" s="96">
        <v>4170</v>
      </c>
      <c r="B517" s="8" t="s">
        <v>8</v>
      </c>
      <c r="C517" s="122">
        <v>352</v>
      </c>
      <c r="D517" s="217">
        <v>528</v>
      </c>
    </row>
    <row r="518" spans="1:4" s="5" customFormat="1" ht="12.75">
      <c r="A518" s="96">
        <v>4210</v>
      </c>
      <c r="B518" s="8" t="s">
        <v>9</v>
      </c>
      <c r="C518" s="122">
        <v>1328</v>
      </c>
      <c r="D518" s="217">
        <v>2772</v>
      </c>
    </row>
    <row r="519" spans="1:4" s="5" customFormat="1" ht="12.75">
      <c r="A519" s="96">
        <v>4300</v>
      </c>
      <c r="B519" s="8" t="s">
        <v>10</v>
      </c>
      <c r="C519" s="122">
        <v>10000</v>
      </c>
      <c r="D519" s="217">
        <v>4000</v>
      </c>
    </row>
    <row r="520" spans="1:4" s="5" customFormat="1" ht="38.25">
      <c r="A520" s="96">
        <v>4740</v>
      </c>
      <c r="B520" s="8" t="s">
        <v>13</v>
      </c>
      <c r="C520" s="9">
        <v>500</v>
      </c>
      <c r="D520" s="217">
        <v>100</v>
      </c>
    </row>
    <row r="521" spans="1:4" s="5" customFormat="1" ht="26.25" thickBot="1">
      <c r="A521" s="97">
        <v>4750</v>
      </c>
      <c r="B521" s="42" t="s">
        <v>14</v>
      </c>
      <c r="C521" s="43">
        <v>0</v>
      </c>
      <c r="D521" s="218">
        <v>100</v>
      </c>
    </row>
    <row r="522" spans="1:4" s="3" customFormat="1" ht="13.5" thickBot="1">
      <c r="A522" s="57" t="s">
        <v>157</v>
      </c>
      <c r="B522" s="28" t="s">
        <v>158</v>
      </c>
      <c r="C522" s="29">
        <f>SUM(C525,C558,C584,C590,C593,C630,C645,C554,C581,C642)</f>
        <v>25820890.88</v>
      </c>
      <c r="D522" s="29">
        <f>SUM(D525,D558,D584,D590,D593,D630,D645,D554,D581,D642)</f>
        <v>25221681</v>
      </c>
    </row>
    <row r="523" spans="1:4" s="23" customFormat="1" ht="12.75">
      <c r="A523" s="159" t="s">
        <v>230</v>
      </c>
      <c r="B523" s="40" t="s">
        <v>233</v>
      </c>
      <c r="C523" s="118">
        <f>SUM(C526,C559,C585,C591,C594,C631,C646,C555,C582,C643)</f>
        <v>25810390.88</v>
      </c>
      <c r="D523" s="204">
        <f>SUM(D526,D559,D585,D591,D594,D631,D646,D555,D582,D643)</f>
        <v>25191681</v>
      </c>
    </row>
    <row r="524" spans="1:4" s="19" customFormat="1" ht="13.5" thickBot="1">
      <c r="A524" s="161"/>
      <c r="B524" s="31" t="s">
        <v>235</v>
      </c>
      <c r="C524" s="119">
        <f>SUM(C527,C595,C560)</f>
        <v>10500</v>
      </c>
      <c r="D524" s="208">
        <f>SUM(D647)</f>
        <v>30000</v>
      </c>
    </row>
    <row r="525" spans="1:4" s="3" customFormat="1" ht="13.5" thickBot="1">
      <c r="A525" s="58" t="s">
        <v>159</v>
      </c>
      <c r="B525" s="33" t="s">
        <v>160</v>
      </c>
      <c r="C525" s="124">
        <f>SUM(C528:C553)</f>
        <v>509380</v>
      </c>
      <c r="D525" s="34">
        <f>SUM(D528:D553)</f>
        <v>613250</v>
      </c>
    </row>
    <row r="526" spans="1:4" s="23" customFormat="1" ht="12.75">
      <c r="A526" s="159" t="s">
        <v>230</v>
      </c>
      <c r="B526" s="40" t="s">
        <v>233</v>
      </c>
      <c r="C526" s="118">
        <f>SUM(C528:C553)</f>
        <v>509380</v>
      </c>
      <c r="D526" s="204">
        <f>SUM(D528:D553)</f>
        <v>613250</v>
      </c>
    </row>
    <row r="527" spans="1:4" s="19" customFormat="1" ht="12.75">
      <c r="A527" s="163"/>
      <c r="B527" s="20" t="s">
        <v>235</v>
      </c>
      <c r="C527" s="121">
        <v>0</v>
      </c>
      <c r="D527" s="209">
        <v>0</v>
      </c>
    </row>
    <row r="528" spans="1:4" ht="25.5">
      <c r="A528" s="164">
        <v>3020</v>
      </c>
      <c r="B528" s="6" t="s">
        <v>3</v>
      </c>
      <c r="C528" s="114">
        <v>1200</v>
      </c>
      <c r="D528" s="210">
        <v>1400</v>
      </c>
    </row>
    <row r="529" spans="1:4" ht="25.5">
      <c r="A529" s="164">
        <v>4010</v>
      </c>
      <c r="B529" s="6" t="s">
        <v>4</v>
      </c>
      <c r="C529" s="114">
        <v>212500</v>
      </c>
      <c r="D529" s="210">
        <v>244500</v>
      </c>
    </row>
    <row r="530" spans="1:4" ht="12.75">
      <c r="A530" s="164">
        <v>4040</v>
      </c>
      <c r="B530" s="6" t="s">
        <v>26</v>
      </c>
      <c r="C530" s="114">
        <v>14350</v>
      </c>
      <c r="D530" s="210">
        <v>17500</v>
      </c>
    </row>
    <row r="531" spans="1:4" ht="25.5">
      <c r="A531" s="164">
        <v>4110</v>
      </c>
      <c r="B531" s="6" t="s">
        <v>6</v>
      </c>
      <c r="C531" s="114">
        <v>35500</v>
      </c>
      <c r="D531" s="210">
        <v>41900</v>
      </c>
    </row>
    <row r="532" spans="1:4" ht="12.75">
      <c r="A532" s="164">
        <v>4120</v>
      </c>
      <c r="B532" s="6" t="s">
        <v>7</v>
      </c>
      <c r="C532" s="114">
        <v>5800</v>
      </c>
      <c r="D532" s="210">
        <v>6500</v>
      </c>
    </row>
    <row r="533" spans="1:4" ht="12.75">
      <c r="A533" s="164">
        <v>4170</v>
      </c>
      <c r="B533" s="6" t="s">
        <v>8</v>
      </c>
      <c r="C533" s="114">
        <v>1088</v>
      </c>
      <c r="D533" s="210">
        <v>3000</v>
      </c>
    </row>
    <row r="534" spans="1:4" ht="12.75">
      <c r="A534" s="164">
        <v>4210</v>
      </c>
      <c r="B534" s="6" t="s">
        <v>9</v>
      </c>
      <c r="C534" s="114">
        <v>15000</v>
      </c>
      <c r="D534" s="210">
        <v>17000</v>
      </c>
    </row>
    <row r="535" spans="1:4" ht="12.75">
      <c r="A535" s="164">
        <v>4220</v>
      </c>
      <c r="B535" s="6" t="s">
        <v>47</v>
      </c>
      <c r="C535" s="114">
        <v>156000</v>
      </c>
      <c r="D535" s="210">
        <v>211000</v>
      </c>
    </row>
    <row r="536" spans="1:4" ht="25.5">
      <c r="A536" s="164">
        <v>4240</v>
      </c>
      <c r="B536" s="6" t="s">
        <v>28</v>
      </c>
      <c r="C536" s="114">
        <v>100</v>
      </c>
      <c r="D536" s="210">
        <v>100</v>
      </c>
    </row>
    <row r="537" spans="1:4" ht="12.75">
      <c r="A537" s="164">
        <v>4260</v>
      </c>
      <c r="B537" s="6" t="s">
        <v>20</v>
      </c>
      <c r="C537" s="114">
        <v>30400</v>
      </c>
      <c r="D537" s="210">
        <v>36000</v>
      </c>
    </row>
    <row r="538" spans="1:4" ht="12.75">
      <c r="A538" s="164">
        <v>4270</v>
      </c>
      <c r="B538" s="6" t="s">
        <v>0</v>
      </c>
      <c r="C538" s="114">
        <v>15000</v>
      </c>
      <c r="D538" s="210">
        <v>9000</v>
      </c>
    </row>
    <row r="539" spans="1:4" ht="12.75">
      <c r="A539" s="164">
        <v>4280</v>
      </c>
      <c r="B539" s="6" t="s">
        <v>31</v>
      </c>
      <c r="C539" s="114">
        <v>300</v>
      </c>
      <c r="D539" s="210">
        <v>300</v>
      </c>
    </row>
    <row r="540" spans="1:4" ht="12.75">
      <c r="A540" s="164">
        <v>4300</v>
      </c>
      <c r="B540" s="6" t="s">
        <v>10</v>
      </c>
      <c r="C540" s="114">
        <v>5660</v>
      </c>
      <c r="D540" s="210">
        <v>5600</v>
      </c>
    </row>
    <row r="541" spans="1:4" ht="25.5">
      <c r="A541" s="164">
        <v>4350</v>
      </c>
      <c r="B541" s="6" t="s">
        <v>33</v>
      </c>
      <c r="C541" s="114">
        <v>700</v>
      </c>
      <c r="D541" s="210">
        <v>700</v>
      </c>
    </row>
    <row r="542" spans="1:4" ht="38.25">
      <c r="A542" s="164">
        <v>4360</v>
      </c>
      <c r="B542" s="6" t="s">
        <v>23</v>
      </c>
      <c r="C542" s="114">
        <v>0</v>
      </c>
      <c r="D542" s="210">
        <v>500</v>
      </c>
    </row>
    <row r="543" spans="1:4" ht="38.25">
      <c r="A543" s="164">
        <v>4370</v>
      </c>
      <c r="B543" s="6" t="s">
        <v>11</v>
      </c>
      <c r="C543" s="114">
        <v>3100</v>
      </c>
      <c r="D543" s="210">
        <v>2600</v>
      </c>
    </row>
    <row r="544" spans="1:4" ht="12.75">
      <c r="A544" s="164">
        <v>4410</v>
      </c>
      <c r="B544" s="6" t="s">
        <v>24</v>
      </c>
      <c r="C544" s="114">
        <v>100</v>
      </c>
      <c r="D544" s="210">
        <v>100</v>
      </c>
    </row>
    <row r="545" spans="1:4" ht="12.75">
      <c r="A545" s="164">
        <v>4430</v>
      </c>
      <c r="B545" s="6" t="s">
        <v>12</v>
      </c>
      <c r="C545" s="114">
        <v>2000</v>
      </c>
      <c r="D545" s="210">
        <v>2000</v>
      </c>
    </row>
    <row r="546" spans="1:4" ht="25.5">
      <c r="A546" s="164">
        <v>4440</v>
      </c>
      <c r="B546" s="6" t="s">
        <v>32</v>
      </c>
      <c r="C546" s="114">
        <v>8692</v>
      </c>
      <c r="D546" s="210">
        <v>10500</v>
      </c>
    </row>
    <row r="547" spans="1:4" ht="38.25">
      <c r="A547" s="164">
        <v>4500</v>
      </c>
      <c r="B547" s="6" t="s">
        <v>256</v>
      </c>
      <c r="C547" s="114">
        <v>50</v>
      </c>
      <c r="D547" s="210">
        <v>50</v>
      </c>
    </row>
    <row r="548" spans="1:4" ht="12.75">
      <c r="A548" s="164">
        <v>4510</v>
      </c>
      <c r="B548" s="6" t="s">
        <v>51</v>
      </c>
      <c r="C548" s="114">
        <v>50</v>
      </c>
      <c r="D548" s="210">
        <v>50</v>
      </c>
    </row>
    <row r="549" spans="1:4" ht="38.25">
      <c r="A549" s="164">
        <v>4600</v>
      </c>
      <c r="B549" s="6" t="s">
        <v>15</v>
      </c>
      <c r="C549" s="114">
        <v>50</v>
      </c>
      <c r="D549" s="210">
        <v>50</v>
      </c>
    </row>
    <row r="550" spans="1:4" ht="25.5">
      <c r="A550" s="164">
        <v>4610</v>
      </c>
      <c r="B550" s="6" t="s">
        <v>30</v>
      </c>
      <c r="C550" s="114">
        <v>100</v>
      </c>
      <c r="D550" s="210">
        <v>0</v>
      </c>
    </row>
    <row r="551" spans="1:4" ht="38.25">
      <c r="A551" s="164">
        <v>4700</v>
      </c>
      <c r="B551" s="6" t="s">
        <v>255</v>
      </c>
      <c r="C551" s="114">
        <v>300</v>
      </c>
      <c r="D551" s="210">
        <v>1000</v>
      </c>
    </row>
    <row r="552" spans="1:4" ht="38.25">
      <c r="A552" s="164">
        <v>4740</v>
      </c>
      <c r="B552" s="6" t="s">
        <v>13</v>
      </c>
      <c r="C552" s="114">
        <v>400</v>
      </c>
      <c r="D552" s="210">
        <v>400</v>
      </c>
    </row>
    <row r="553" spans="1:4" ht="26.25" thickBot="1">
      <c r="A553" s="164">
        <v>4750</v>
      </c>
      <c r="B553" s="6" t="s">
        <v>14</v>
      </c>
      <c r="C553" s="114">
        <v>940</v>
      </c>
      <c r="D553" s="210">
        <v>1500</v>
      </c>
    </row>
    <row r="554" spans="1:4" s="10" customFormat="1" ht="13.5" thickBot="1">
      <c r="A554" s="201" t="s">
        <v>161</v>
      </c>
      <c r="B554" s="202" t="s">
        <v>162</v>
      </c>
      <c r="C554" s="203">
        <f>SUM(C555)</f>
        <v>712000</v>
      </c>
      <c r="D554" s="240">
        <f>SUM(D555)</f>
        <v>521000</v>
      </c>
    </row>
    <row r="555" spans="1:4" s="10" customFormat="1" ht="12.75">
      <c r="A555" s="159" t="s">
        <v>230</v>
      </c>
      <c r="B555" s="40" t="s">
        <v>233</v>
      </c>
      <c r="C555" s="118">
        <f>SUM(C556:C557)</f>
        <v>712000</v>
      </c>
      <c r="D555" s="204">
        <f>SUM(D556:D557)</f>
        <v>521000</v>
      </c>
    </row>
    <row r="556" spans="1:4" s="10" customFormat="1" ht="51">
      <c r="A556" s="170">
        <v>2580</v>
      </c>
      <c r="B556" s="8" t="s">
        <v>257</v>
      </c>
      <c r="C556" s="122">
        <v>709500</v>
      </c>
      <c r="D556" s="217">
        <v>521000</v>
      </c>
    </row>
    <row r="557" spans="1:4" s="10" customFormat="1" ht="13.5" thickBot="1">
      <c r="A557" s="171">
        <v>4300</v>
      </c>
      <c r="B557" s="42" t="s">
        <v>10</v>
      </c>
      <c r="C557" s="148">
        <v>2500</v>
      </c>
      <c r="D557" s="218">
        <v>0</v>
      </c>
    </row>
    <row r="558" spans="1:4" s="3" customFormat="1" ht="66" customHeight="1" thickBot="1">
      <c r="A558" s="58" t="s">
        <v>163</v>
      </c>
      <c r="B558" s="33" t="s">
        <v>164</v>
      </c>
      <c r="C558" s="124">
        <f>SUM(C559:C560)</f>
        <v>13215316</v>
      </c>
      <c r="D558" s="34">
        <f>SUM(D559:D560)</f>
        <v>13615000</v>
      </c>
    </row>
    <row r="559" spans="1:4" s="23" customFormat="1" ht="12.75">
      <c r="A559" s="159" t="s">
        <v>230</v>
      </c>
      <c r="B559" s="40" t="s">
        <v>233</v>
      </c>
      <c r="C559" s="118">
        <f>SUM(C561:C579)</f>
        <v>13204816</v>
      </c>
      <c r="D559" s="204">
        <f>SUM(D561:D579)</f>
        <v>13615000</v>
      </c>
    </row>
    <row r="560" spans="1:4" s="23" customFormat="1" ht="12.75">
      <c r="A560" s="159"/>
      <c r="B560" s="51" t="s">
        <v>235</v>
      </c>
      <c r="C560" s="143">
        <f>SUM(C580)</f>
        <v>10500</v>
      </c>
      <c r="D560" s="216">
        <f>SUM(D580)</f>
        <v>0</v>
      </c>
    </row>
    <row r="561" spans="1:4" s="23" customFormat="1" ht="25.5">
      <c r="A561" s="189">
        <v>3020</v>
      </c>
      <c r="B561" s="90" t="s">
        <v>258</v>
      </c>
      <c r="C561" s="144">
        <v>795</v>
      </c>
      <c r="D561" s="236">
        <v>800</v>
      </c>
    </row>
    <row r="562" spans="1:4" s="23" customFormat="1" ht="12.75">
      <c r="A562" s="189">
        <v>3110</v>
      </c>
      <c r="B562" s="90" t="s">
        <v>53</v>
      </c>
      <c r="C562" s="144">
        <v>12542000</v>
      </c>
      <c r="D562" s="236">
        <v>12934000</v>
      </c>
    </row>
    <row r="563" spans="1:4" s="5" customFormat="1" ht="25.5">
      <c r="A563" s="170">
        <v>4010</v>
      </c>
      <c r="B563" s="8" t="s">
        <v>4</v>
      </c>
      <c r="C563" s="122">
        <v>303000</v>
      </c>
      <c r="D563" s="217">
        <v>327000</v>
      </c>
    </row>
    <row r="564" spans="1:4" s="5" customFormat="1" ht="12.75">
      <c r="A564" s="170">
        <v>4040</v>
      </c>
      <c r="B564" s="8" t="s">
        <v>259</v>
      </c>
      <c r="C564" s="122">
        <v>21984</v>
      </c>
      <c r="D564" s="217">
        <v>21000</v>
      </c>
    </row>
    <row r="565" spans="1:4" s="5" customFormat="1" ht="25.5">
      <c r="A565" s="170">
        <v>4110</v>
      </c>
      <c r="B565" s="8" t="s">
        <v>6</v>
      </c>
      <c r="C565" s="122">
        <v>209113</v>
      </c>
      <c r="D565" s="217">
        <v>232700</v>
      </c>
    </row>
    <row r="566" spans="1:4" s="5" customFormat="1" ht="12.75">
      <c r="A566" s="170">
        <v>4120</v>
      </c>
      <c r="B566" s="8" t="s">
        <v>7</v>
      </c>
      <c r="C566" s="122">
        <v>7400</v>
      </c>
      <c r="D566" s="217">
        <v>7400</v>
      </c>
    </row>
    <row r="567" spans="1:4" s="5" customFormat="1" ht="12.75">
      <c r="A567" s="170">
        <v>4170</v>
      </c>
      <c r="B567" s="8" t="s">
        <v>8</v>
      </c>
      <c r="C567" s="122">
        <v>4400</v>
      </c>
      <c r="D567" s="217">
        <v>1500</v>
      </c>
    </row>
    <row r="568" spans="1:4" s="5" customFormat="1" ht="12.75">
      <c r="A568" s="170">
        <v>4210</v>
      </c>
      <c r="B568" s="8" t="s">
        <v>9</v>
      </c>
      <c r="C568" s="122">
        <v>21941</v>
      </c>
      <c r="D568" s="217">
        <v>11900</v>
      </c>
    </row>
    <row r="569" spans="1:4" s="5" customFormat="1" ht="12.75">
      <c r="A569" s="170">
        <v>4260</v>
      </c>
      <c r="B569" s="8" t="s">
        <v>20</v>
      </c>
      <c r="C569" s="122">
        <v>7200</v>
      </c>
      <c r="D569" s="217">
        <v>6000</v>
      </c>
    </row>
    <row r="570" spans="1:4" s="5" customFormat="1" ht="12.75">
      <c r="A570" s="170">
        <v>4270</v>
      </c>
      <c r="B570" s="8" t="s">
        <v>0</v>
      </c>
      <c r="C570" s="122">
        <v>1000</v>
      </c>
      <c r="D570" s="217">
        <v>1000</v>
      </c>
    </row>
    <row r="571" spans="1:4" s="5" customFormat="1" ht="12.75">
      <c r="A571" s="170">
        <v>4300</v>
      </c>
      <c r="B571" s="8" t="s">
        <v>10</v>
      </c>
      <c r="C571" s="122">
        <v>59000</v>
      </c>
      <c r="D571" s="217">
        <v>53000</v>
      </c>
    </row>
    <row r="572" spans="1:4" s="5" customFormat="1" ht="25.5">
      <c r="A572" s="171">
        <v>4350</v>
      </c>
      <c r="B572" s="42" t="s">
        <v>33</v>
      </c>
      <c r="C572" s="148">
        <v>1260</v>
      </c>
      <c r="D572" s="218">
        <v>1300</v>
      </c>
    </row>
    <row r="573" spans="1:4" s="5" customFormat="1" ht="38.25">
      <c r="A573" s="171">
        <v>4370</v>
      </c>
      <c r="B573" s="42" t="s">
        <v>260</v>
      </c>
      <c r="C573" s="148">
        <v>3300</v>
      </c>
      <c r="D573" s="218">
        <v>2000</v>
      </c>
    </row>
    <row r="574" spans="1:4" s="5" customFormat="1" ht="25.5">
      <c r="A574" s="170">
        <v>4400</v>
      </c>
      <c r="B574" s="8" t="s">
        <v>54</v>
      </c>
      <c r="C574" s="122">
        <v>300</v>
      </c>
      <c r="D574" s="217">
        <v>300</v>
      </c>
    </row>
    <row r="575" spans="1:4" s="5" customFormat="1" ht="12.75">
      <c r="A575" s="170">
        <v>4410</v>
      </c>
      <c r="B575" s="8" t="s">
        <v>24</v>
      </c>
      <c r="C575" s="122">
        <v>1000</v>
      </c>
      <c r="D575" s="217">
        <v>500</v>
      </c>
    </row>
    <row r="576" spans="1:4" s="5" customFormat="1" ht="25.5">
      <c r="A576" s="170">
        <v>4440</v>
      </c>
      <c r="B576" s="8" t="s">
        <v>261</v>
      </c>
      <c r="C576" s="122">
        <v>8703</v>
      </c>
      <c r="D576" s="217">
        <v>9000</v>
      </c>
    </row>
    <row r="577" spans="1:4" s="5" customFormat="1" ht="38.25">
      <c r="A577" s="171">
        <v>4700</v>
      </c>
      <c r="B577" s="42" t="s">
        <v>255</v>
      </c>
      <c r="C577" s="148">
        <v>1420</v>
      </c>
      <c r="D577" s="218">
        <v>1600</v>
      </c>
    </row>
    <row r="578" spans="1:4" s="5" customFormat="1" ht="38.25">
      <c r="A578" s="171">
        <v>4740</v>
      </c>
      <c r="B578" s="42" t="s">
        <v>13</v>
      </c>
      <c r="C578" s="148">
        <v>2000</v>
      </c>
      <c r="D578" s="218">
        <v>1000</v>
      </c>
    </row>
    <row r="579" spans="1:4" s="5" customFormat="1" ht="25.5">
      <c r="A579" s="171">
        <v>4750</v>
      </c>
      <c r="B579" s="42" t="s">
        <v>14</v>
      </c>
      <c r="C579" s="148">
        <v>9000</v>
      </c>
      <c r="D579" s="218">
        <v>3000</v>
      </c>
    </row>
    <row r="580" spans="1:4" s="5" customFormat="1" ht="26.25" thickBot="1">
      <c r="A580" s="186">
        <v>6060</v>
      </c>
      <c r="B580" s="50" t="s">
        <v>18</v>
      </c>
      <c r="C580" s="140">
        <v>10500</v>
      </c>
      <c r="D580" s="241">
        <v>0</v>
      </c>
    </row>
    <row r="581" spans="1:4" s="5" customFormat="1" ht="120.75" customHeight="1" thickBot="1">
      <c r="A581" s="58" t="s">
        <v>165</v>
      </c>
      <c r="B581" s="33" t="s">
        <v>262</v>
      </c>
      <c r="C581" s="124">
        <f>SUM(C582)</f>
        <v>180000</v>
      </c>
      <c r="D581" s="34">
        <f>SUM(D582)</f>
        <v>161000</v>
      </c>
    </row>
    <row r="582" spans="1:4" s="5" customFormat="1" ht="12.75">
      <c r="A582" s="159" t="s">
        <v>230</v>
      </c>
      <c r="B582" s="40" t="s">
        <v>231</v>
      </c>
      <c r="C582" s="118">
        <f>SUM(C583)</f>
        <v>180000</v>
      </c>
      <c r="D582" s="204">
        <f>SUM(D583)</f>
        <v>161000</v>
      </c>
    </row>
    <row r="583" spans="1:4" s="5" customFormat="1" ht="26.25" thickBot="1">
      <c r="A583" s="171">
        <v>4130</v>
      </c>
      <c r="B583" s="42" t="s">
        <v>263</v>
      </c>
      <c r="C583" s="148">
        <v>180000</v>
      </c>
      <c r="D583" s="218">
        <v>161000</v>
      </c>
    </row>
    <row r="584" spans="1:4" s="3" customFormat="1" ht="55.5" customHeight="1" thickBot="1">
      <c r="A584" s="58" t="s">
        <v>167</v>
      </c>
      <c r="B584" s="33" t="s">
        <v>168</v>
      </c>
      <c r="C584" s="124">
        <f>SUM(C586:C589)</f>
        <v>5031341.08</v>
      </c>
      <c r="D584" s="34">
        <f>SUM(D586:D589)</f>
        <v>4934000</v>
      </c>
    </row>
    <row r="585" spans="1:4" s="23" customFormat="1" ht="12.75">
      <c r="A585" s="159" t="s">
        <v>230</v>
      </c>
      <c r="B585" s="40" t="s">
        <v>233</v>
      </c>
      <c r="C585" s="118">
        <f>SUM(C586:C589)</f>
        <v>5031341.08</v>
      </c>
      <c r="D585" s="204">
        <f>SUM(D586:D589)</f>
        <v>4934000</v>
      </c>
    </row>
    <row r="586" spans="1:4" s="5" customFormat="1" ht="12.75">
      <c r="A586" s="170">
        <v>3110</v>
      </c>
      <c r="B586" s="8" t="s">
        <v>53</v>
      </c>
      <c r="C586" s="122">
        <v>4191941.08</v>
      </c>
      <c r="D586" s="217">
        <v>4253000</v>
      </c>
    </row>
    <row r="587" spans="1:4" s="5" customFormat="1" ht="12.75">
      <c r="A587" s="170">
        <v>3119</v>
      </c>
      <c r="B587" s="8" t="s">
        <v>53</v>
      </c>
      <c r="C587" s="122">
        <v>35400</v>
      </c>
      <c r="D587" s="217">
        <v>80000</v>
      </c>
    </row>
    <row r="588" spans="1:4" s="5" customFormat="1" ht="12.75">
      <c r="A588" s="170">
        <v>4300</v>
      </c>
      <c r="B588" s="8" t="s">
        <v>10</v>
      </c>
      <c r="C588" s="122">
        <v>4000</v>
      </c>
      <c r="D588" s="217">
        <v>1000</v>
      </c>
    </row>
    <row r="589" spans="1:4" s="5" customFormat="1" ht="39" thickBot="1">
      <c r="A589" s="171">
        <v>4330</v>
      </c>
      <c r="B589" s="42" t="s">
        <v>56</v>
      </c>
      <c r="C589" s="148">
        <v>800000</v>
      </c>
      <c r="D589" s="218">
        <v>600000</v>
      </c>
    </row>
    <row r="590" spans="1:4" s="3" customFormat="1" ht="13.5" thickBot="1">
      <c r="A590" s="58" t="s">
        <v>169</v>
      </c>
      <c r="B590" s="33" t="s">
        <v>170</v>
      </c>
      <c r="C590" s="124">
        <f>SUM(C592)</f>
        <v>1375000</v>
      </c>
      <c r="D590" s="34">
        <f>SUM(D592)</f>
        <v>1080000</v>
      </c>
    </row>
    <row r="591" spans="1:4" s="23" customFormat="1" ht="12.75">
      <c r="A591" s="159" t="s">
        <v>230</v>
      </c>
      <c r="B591" s="40" t="s">
        <v>233</v>
      </c>
      <c r="C591" s="118">
        <f>SUM(C592)</f>
        <v>1375000</v>
      </c>
      <c r="D591" s="204">
        <f>SUM(D592)</f>
        <v>1080000</v>
      </c>
    </row>
    <row r="592" spans="1:4" ht="13.5" thickBot="1">
      <c r="A592" s="174">
        <v>3110</v>
      </c>
      <c r="B592" s="24" t="s">
        <v>53</v>
      </c>
      <c r="C592" s="115">
        <v>1375000</v>
      </c>
      <c r="D592" s="215">
        <v>1080000</v>
      </c>
    </row>
    <row r="593" spans="1:4" s="3" customFormat="1" ht="13.5" thickBot="1">
      <c r="A593" s="58" t="s">
        <v>171</v>
      </c>
      <c r="B593" s="33" t="s">
        <v>172</v>
      </c>
      <c r="C593" s="124">
        <f>SUM(C596:C629)</f>
        <v>2558200</v>
      </c>
      <c r="D593" s="34">
        <f>SUM(D596:D629)</f>
        <v>2524174</v>
      </c>
    </row>
    <row r="594" spans="1:4" s="23" customFormat="1" ht="12.75">
      <c r="A594" s="159" t="s">
        <v>230</v>
      </c>
      <c r="B594" s="40" t="s">
        <v>233</v>
      </c>
      <c r="C594" s="118">
        <f>SUM(C596:C628)</f>
        <v>2558200</v>
      </c>
      <c r="D594" s="204">
        <f>SUM(D596:D628)</f>
        <v>2524174</v>
      </c>
    </row>
    <row r="595" spans="1:4" s="19" customFormat="1" ht="12.75">
      <c r="A595" s="163"/>
      <c r="B595" s="20" t="s">
        <v>235</v>
      </c>
      <c r="C595" s="121">
        <f>SUM(C629)</f>
        <v>0</v>
      </c>
      <c r="D595" s="209">
        <f>SUM(D629)</f>
        <v>0</v>
      </c>
    </row>
    <row r="596" spans="1:4" ht="25.5">
      <c r="A596" s="164">
        <v>3020</v>
      </c>
      <c r="B596" s="6" t="s">
        <v>3</v>
      </c>
      <c r="C596" s="114">
        <v>6754</v>
      </c>
      <c r="D596" s="210">
        <v>7000</v>
      </c>
    </row>
    <row r="597" spans="1:4" ht="25.5">
      <c r="A597" s="164">
        <v>4010</v>
      </c>
      <c r="B597" s="6" t="s">
        <v>4</v>
      </c>
      <c r="C597" s="114">
        <v>1561500</v>
      </c>
      <c r="D597" s="210">
        <v>1630000</v>
      </c>
    </row>
    <row r="598" spans="1:4" ht="25.5">
      <c r="A598" s="164">
        <v>4018</v>
      </c>
      <c r="B598" s="6" t="s">
        <v>4</v>
      </c>
      <c r="C598" s="114">
        <v>50000</v>
      </c>
      <c r="D598" s="210">
        <v>0</v>
      </c>
    </row>
    <row r="599" spans="1:4" ht="25.5">
      <c r="A599" s="164">
        <v>4019</v>
      </c>
      <c r="B599" s="6" t="s">
        <v>4</v>
      </c>
      <c r="C599" s="114">
        <v>5000</v>
      </c>
      <c r="D599" s="210">
        <v>0</v>
      </c>
    </row>
    <row r="600" spans="1:4" ht="12.75">
      <c r="A600" s="164">
        <v>4040</v>
      </c>
      <c r="B600" s="6" t="s">
        <v>26</v>
      </c>
      <c r="C600" s="114">
        <v>109877</v>
      </c>
      <c r="D600" s="210">
        <v>120000</v>
      </c>
    </row>
    <row r="601" spans="1:4" ht="25.5">
      <c r="A601" s="164">
        <v>4110</v>
      </c>
      <c r="B601" s="6" t="s">
        <v>6</v>
      </c>
      <c r="C601" s="114">
        <v>285000</v>
      </c>
      <c r="D601" s="210">
        <v>287000</v>
      </c>
    </row>
    <row r="602" spans="1:4" ht="25.5">
      <c r="A602" s="164">
        <v>4118</v>
      </c>
      <c r="B602" s="6" t="s">
        <v>246</v>
      </c>
      <c r="C602" s="114">
        <v>8000</v>
      </c>
      <c r="D602" s="210">
        <v>0</v>
      </c>
    </row>
    <row r="603" spans="1:4" ht="25.5">
      <c r="A603" s="164">
        <v>4119</v>
      </c>
      <c r="B603" s="6" t="s">
        <v>246</v>
      </c>
      <c r="C603" s="114">
        <v>500</v>
      </c>
      <c r="D603" s="210">
        <v>0</v>
      </c>
    </row>
    <row r="604" spans="1:4" ht="12.75">
      <c r="A604" s="164">
        <v>4120</v>
      </c>
      <c r="B604" s="6" t="s">
        <v>7</v>
      </c>
      <c r="C604" s="114">
        <v>40000</v>
      </c>
      <c r="D604" s="210">
        <v>43000</v>
      </c>
    </row>
    <row r="605" spans="1:4" ht="12.75">
      <c r="A605" s="164">
        <v>4128</v>
      </c>
      <c r="B605" s="6" t="s">
        <v>7</v>
      </c>
      <c r="C605" s="114">
        <v>1300</v>
      </c>
      <c r="D605" s="210">
        <v>0</v>
      </c>
    </row>
    <row r="606" spans="1:4" ht="12.75">
      <c r="A606" s="164">
        <v>4129</v>
      </c>
      <c r="B606" s="6" t="s">
        <v>7</v>
      </c>
      <c r="C606" s="114">
        <v>100</v>
      </c>
      <c r="D606" s="210">
        <v>0</v>
      </c>
    </row>
    <row r="607" spans="1:4" ht="38.25">
      <c r="A607" s="164">
        <v>4140</v>
      </c>
      <c r="B607" s="6" t="s">
        <v>27</v>
      </c>
      <c r="C607" s="114">
        <v>2124</v>
      </c>
      <c r="D607" s="210">
        <v>0</v>
      </c>
    </row>
    <row r="608" spans="1:4" ht="12.75">
      <c r="A608" s="164">
        <v>4170</v>
      </c>
      <c r="B608" s="6" t="s">
        <v>8</v>
      </c>
      <c r="C608" s="114">
        <v>105000</v>
      </c>
      <c r="D608" s="210">
        <v>105000</v>
      </c>
    </row>
    <row r="609" spans="1:4" ht="12.75">
      <c r="A609" s="164">
        <v>4178</v>
      </c>
      <c r="B609" s="6" t="s">
        <v>241</v>
      </c>
      <c r="C609" s="114">
        <v>35000</v>
      </c>
      <c r="D609" s="210">
        <v>0</v>
      </c>
    </row>
    <row r="610" spans="1:4" ht="12.75">
      <c r="A610" s="164">
        <v>4179</v>
      </c>
      <c r="B610" s="6" t="s">
        <v>241</v>
      </c>
      <c r="C610" s="114">
        <v>2000</v>
      </c>
      <c r="D610" s="210">
        <v>0</v>
      </c>
    </row>
    <row r="611" spans="1:4" ht="12.75">
      <c r="A611" s="164">
        <v>4210</v>
      </c>
      <c r="B611" s="6" t="s">
        <v>9</v>
      </c>
      <c r="C611" s="114">
        <v>85312</v>
      </c>
      <c r="D611" s="210">
        <v>85000</v>
      </c>
    </row>
    <row r="612" spans="1:4" ht="12.75">
      <c r="A612" s="164">
        <v>4218</v>
      </c>
      <c r="B612" s="6" t="s">
        <v>9</v>
      </c>
      <c r="C612" s="114">
        <v>25632</v>
      </c>
      <c r="D612" s="210">
        <v>0</v>
      </c>
    </row>
    <row r="613" spans="1:4" ht="12.75">
      <c r="A613" s="164">
        <v>4219</v>
      </c>
      <c r="B613" s="6" t="s">
        <v>9</v>
      </c>
      <c r="C613" s="114">
        <v>1355</v>
      </c>
      <c r="D613" s="210">
        <v>0</v>
      </c>
    </row>
    <row r="614" spans="1:4" ht="12.75">
      <c r="A614" s="164">
        <v>4260</v>
      </c>
      <c r="B614" s="6" t="s">
        <v>20</v>
      </c>
      <c r="C614" s="114">
        <v>35000</v>
      </c>
      <c r="D614" s="210">
        <v>38000</v>
      </c>
    </row>
    <row r="615" spans="1:4" ht="12.75">
      <c r="A615" s="164">
        <v>4270</v>
      </c>
      <c r="B615" s="6" t="s">
        <v>0</v>
      </c>
      <c r="C615" s="114">
        <v>13000</v>
      </c>
      <c r="D615" s="210">
        <v>13000</v>
      </c>
    </row>
    <row r="616" spans="1:4" ht="12.75">
      <c r="A616" s="164">
        <v>4300</v>
      </c>
      <c r="B616" s="6" t="s">
        <v>10</v>
      </c>
      <c r="C616" s="114">
        <v>70500</v>
      </c>
      <c r="D616" s="210">
        <v>70500</v>
      </c>
    </row>
    <row r="617" spans="1:4" ht="25.5">
      <c r="A617" s="164">
        <v>4350</v>
      </c>
      <c r="B617" s="6" t="s">
        <v>33</v>
      </c>
      <c r="C617" s="114">
        <v>2500</v>
      </c>
      <c r="D617" s="210">
        <v>3000</v>
      </c>
    </row>
    <row r="618" spans="1:4" ht="38.25">
      <c r="A618" s="164">
        <v>4360</v>
      </c>
      <c r="B618" s="6" t="s">
        <v>23</v>
      </c>
      <c r="C618" s="114">
        <v>4000</v>
      </c>
      <c r="D618" s="210">
        <v>5000</v>
      </c>
    </row>
    <row r="619" spans="1:4" ht="38.25">
      <c r="A619" s="164">
        <v>4370</v>
      </c>
      <c r="B619" s="6" t="s">
        <v>11</v>
      </c>
      <c r="C619" s="114">
        <v>12000</v>
      </c>
      <c r="D619" s="210">
        <v>12000</v>
      </c>
    </row>
    <row r="620" spans="1:4" ht="12.75">
      <c r="A620" s="164">
        <v>4410</v>
      </c>
      <c r="B620" s="6" t="s">
        <v>24</v>
      </c>
      <c r="C620" s="114">
        <v>11500</v>
      </c>
      <c r="D620" s="210">
        <v>11500</v>
      </c>
    </row>
    <row r="621" spans="1:4" ht="12.75">
      <c r="A621" s="164">
        <v>4430</v>
      </c>
      <c r="B621" s="6" t="s">
        <v>12</v>
      </c>
      <c r="C621" s="114">
        <v>9426</v>
      </c>
      <c r="D621" s="210">
        <v>2000</v>
      </c>
    </row>
    <row r="622" spans="1:4" ht="25.5">
      <c r="A622" s="164">
        <v>4440</v>
      </c>
      <c r="B622" s="6" t="s">
        <v>32</v>
      </c>
      <c r="C622" s="114">
        <v>38833</v>
      </c>
      <c r="D622" s="210">
        <v>45000</v>
      </c>
    </row>
    <row r="623" spans="1:4" ht="25.5">
      <c r="A623" s="164">
        <v>4448</v>
      </c>
      <c r="B623" s="6" t="s">
        <v>261</v>
      </c>
      <c r="C623" s="114">
        <v>1722</v>
      </c>
      <c r="D623" s="210">
        <v>0</v>
      </c>
    </row>
    <row r="624" spans="1:4" ht="25.5">
      <c r="A624" s="164">
        <v>4449</v>
      </c>
      <c r="B624" s="6" t="s">
        <v>261</v>
      </c>
      <c r="C624" s="114">
        <v>91</v>
      </c>
      <c r="D624" s="210">
        <v>0</v>
      </c>
    </row>
    <row r="625" spans="1:4" ht="25.5">
      <c r="A625" s="164">
        <v>4520</v>
      </c>
      <c r="B625" s="6" t="s">
        <v>57</v>
      </c>
      <c r="C625" s="114">
        <v>2174</v>
      </c>
      <c r="D625" s="210">
        <v>2174</v>
      </c>
    </row>
    <row r="626" spans="1:4" ht="38.25">
      <c r="A626" s="164">
        <v>4700</v>
      </c>
      <c r="B626" s="6" t="s">
        <v>34</v>
      </c>
      <c r="C626" s="114">
        <v>7000</v>
      </c>
      <c r="D626" s="210">
        <v>10000</v>
      </c>
    </row>
    <row r="627" spans="1:4" ht="38.25">
      <c r="A627" s="164">
        <v>4740</v>
      </c>
      <c r="B627" s="6" t="s">
        <v>13</v>
      </c>
      <c r="C627" s="114">
        <v>7000</v>
      </c>
      <c r="D627" s="210">
        <v>10000</v>
      </c>
    </row>
    <row r="628" spans="1:4" ht="25.5">
      <c r="A628" s="164">
        <v>4750</v>
      </c>
      <c r="B628" s="6" t="s">
        <v>14</v>
      </c>
      <c r="C628" s="114">
        <v>19000</v>
      </c>
      <c r="D628" s="210">
        <v>25000</v>
      </c>
    </row>
    <row r="629" spans="1:4" s="10" customFormat="1" ht="28.5" customHeight="1" thickBot="1">
      <c r="A629" s="165">
        <v>6050</v>
      </c>
      <c r="B629" s="35" t="s">
        <v>1</v>
      </c>
      <c r="C629" s="116">
        <v>0</v>
      </c>
      <c r="D629" s="211">
        <v>0</v>
      </c>
    </row>
    <row r="630" spans="1:4" s="3" customFormat="1" ht="44.25" customHeight="1" thickBot="1">
      <c r="A630" s="58" t="s">
        <v>173</v>
      </c>
      <c r="B630" s="33" t="s">
        <v>174</v>
      </c>
      <c r="C630" s="124">
        <f>SUM(C632:C641)</f>
        <v>613643</v>
      </c>
      <c r="D630" s="34">
        <f>SUM(D632:D641)</f>
        <v>640000</v>
      </c>
    </row>
    <row r="631" spans="1:4" s="23" customFormat="1" ht="12.75">
      <c r="A631" s="159" t="s">
        <v>230</v>
      </c>
      <c r="B631" s="40" t="s">
        <v>233</v>
      </c>
      <c r="C631" s="118">
        <f>SUM(C632:C641)</f>
        <v>613643</v>
      </c>
      <c r="D631" s="204">
        <f>SUM(D632:D641)</f>
        <v>640000</v>
      </c>
    </row>
    <row r="632" spans="1:4" ht="25.5">
      <c r="A632" s="164">
        <v>3020</v>
      </c>
      <c r="B632" s="6" t="s">
        <v>3</v>
      </c>
      <c r="C632" s="114">
        <v>3500</v>
      </c>
      <c r="D632" s="210">
        <v>5000</v>
      </c>
    </row>
    <row r="633" spans="1:4" ht="25.5">
      <c r="A633" s="164">
        <v>4010</v>
      </c>
      <c r="B633" s="6" t="s">
        <v>4</v>
      </c>
      <c r="C633" s="114">
        <v>396000</v>
      </c>
      <c r="D633" s="210">
        <v>435000</v>
      </c>
    </row>
    <row r="634" spans="1:4" ht="12.75">
      <c r="A634" s="164">
        <v>4040</v>
      </c>
      <c r="B634" s="6" t="s">
        <v>26</v>
      </c>
      <c r="C634" s="114">
        <v>25000</v>
      </c>
      <c r="D634" s="210">
        <v>30000</v>
      </c>
    </row>
    <row r="635" spans="1:4" ht="25.5">
      <c r="A635" s="164">
        <v>4110</v>
      </c>
      <c r="B635" s="6" t="s">
        <v>6</v>
      </c>
      <c r="C635" s="114">
        <v>80500</v>
      </c>
      <c r="D635" s="210">
        <v>80500</v>
      </c>
    </row>
    <row r="636" spans="1:4" ht="12.75">
      <c r="A636" s="164">
        <v>4120</v>
      </c>
      <c r="B636" s="6" t="s">
        <v>7</v>
      </c>
      <c r="C636" s="114">
        <v>11000</v>
      </c>
      <c r="D636" s="210">
        <v>12500</v>
      </c>
    </row>
    <row r="637" spans="1:4" ht="12.75">
      <c r="A637" s="164">
        <v>4170</v>
      </c>
      <c r="B637" s="6" t="s">
        <v>8</v>
      </c>
      <c r="C637" s="114">
        <v>50000</v>
      </c>
      <c r="D637" s="210">
        <v>51000</v>
      </c>
    </row>
    <row r="638" spans="1:4" ht="12.75">
      <c r="A638" s="164">
        <v>4210</v>
      </c>
      <c r="B638" s="6" t="s">
        <v>9</v>
      </c>
      <c r="C638" s="114">
        <v>24643</v>
      </c>
      <c r="D638" s="210">
        <v>2000</v>
      </c>
    </row>
    <row r="639" spans="1:4" ht="12.75">
      <c r="A639" s="164">
        <v>4300</v>
      </c>
      <c r="B639" s="6" t="s">
        <v>10</v>
      </c>
      <c r="C639" s="114">
        <v>1000</v>
      </c>
      <c r="D639" s="210">
        <v>1000</v>
      </c>
    </row>
    <row r="640" spans="1:4" ht="12.75">
      <c r="A640" s="164">
        <v>4410</v>
      </c>
      <c r="B640" s="6" t="s">
        <v>24</v>
      </c>
      <c r="C640" s="114">
        <v>7000</v>
      </c>
      <c r="D640" s="210">
        <v>7000</v>
      </c>
    </row>
    <row r="641" spans="1:4" ht="30.75" customHeight="1" thickBot="1">
      <c r="A641" s="174">
        <v>4440</v>
      </c>
      <c r="B641" s="24" t="s">
        <v>32</v>
      </c>
      <c r="C641" s="115">
        <v>15000</v>
      </c>
      <c r="D641" s="215">
        <v>16000</v>
      </c>
    </row>
    <row r="642" spans="1:4" s="3" customFormat="1" ht="36" customHeight="1" thickBot="1">
      <c r="A642" s="58" t="s">
        <v>278</v>
      </c>
      <c r="B642" s="33" t="s">
        <v>180</v>
      </c>
      <c r="C642" s="124">
        <f>SUM(C643)</f>
        <v>30000</v>
      </c>
      <c r="D642" s="34">
        <f>SUM(D643)</f>
        <v>0</v>
      </c>
    </row>
    <row r="643" spans="1:4" s="23" customFormat="1" ht="12.75">
      <c r="A643" s="159" t="s">
        <v>230</v>
      </c>
      <c r="B643" s="40" t="s">
        <v>233</v>
      </c>
      <c r="C643" s="118">
        <f>SUM(C644)</f>
        <v>30000</v>
      </c>
      <c r="D643" s="204">
        <f>SUM(D644)</f>
        <v>0</v>
      </c>
    </row>
    <row r="644" spans="1:4" s="23" customFormat="1" ht="64.5" thickBot="1">
      <c r="A644" s="171">
        <v>2710</v>
      </c>
      <c r="B644" s="42" t="s">
        <v>279</v>
      </c>
      <c r="C644" s="148">
        <v>30000</v>
      </c>
      <c r="D644" s="218">
        <v>0</v>
      </c>
    </row>
    <row r="645" spans="1:4" s="3" customFormat="1" ht="13.5" thickBot="1">
      <c r="A645" s="58" t="s">
        <v>175</v>
      </c>
      <c r="B645" s="33" t="s">
        <v>68</v>
      </c>
      <c r="C645" s="124">
        <f>SUM(C646:C647)</f>
        <v>1596010.8</v>
      </c>
      <c r="D645" s="124">
        <f>SUM(D646:D647)</f>
        <v>1133257</v>
      </c>
    </row>
    <row r="646" spans="1:4" s="23" customFormat="1" ht="12.75">
      <c r="A646" s="159" t="s">
        <v>230</v>
      </c>
      <c r="B646" s="40" t="s">
        <v>233</v>
      </c>
      <c r="C646" s="118">
        <f>SUM(C648:C662)</f>
        <v>1596010.8</v>
      </c>
      <c r="D646" s="118">
        <f>SUM(D648:D662)</f>
        <v>1103257</v>
      </c>
    </row>
    <row r="647" spans="1:4" s="23" customFormat="1" ht="12.75">
      <c r="A647" s="163"/>
      <c r="B647" s="20" t="s">
        <v>235</v>
      </c>
      <c r="C647" s="121">
        <f>SUM(C663)</f>
        <v>0</v>
      </c>
      <c r="D647" s="121">
        <f>SUM(D663)</f>
        <v>30000</v>
      </c>
    </row>
    <row r="648" spans="1:4" s="23" customFormat="1" ht="63.75">
      <c r="A648" s="176">
        <v>2830</v>
      </c>
      <c r="B648" s="6" t="s">
        <v>35</v>
      </c>
      <c r="C648" s="144">
        <v>20000</v>
      </c>
      <c r="D648" s="236">
        <v>50000</v>
      </c>
    </row>
    <row r="649" spans="1:4" s="23" customFormat="1" ht="25.5">
      <c r="A649" s="177">
        <v>3020</v>
      </c>
      <c r="B649" s="83" t="s">
        <v>285</v>
      </c>
      <c r="C649" s="253">
        <v>0</v>
      </c>
      <c r="D649" s="254">
        <v>1000</v>
      </c>
    </row>
    <row r="650" spans="1:4" ht="12.75">
      <c r="A650" s="164">
        <v>3110</v>
      </c>
      <c r="B650" s="6" t="s">
        <v>53</v>
      </c>
      <c r="C650" s="114">
        <v>946770.8</v>
      </c>
      <c r="D650" s="210">
        <v>737000</v>
      </c>
    </row>
    <row r="651" spans="1:4" ht="12.75">
      <c r="A651" s="164">
        <v>3119</v>
      </c>
      <c r="B651" s="6" t="s">
        <v>53</v>
      </c>
      <c r="C651" s="114">
        <v>50400</v>
      </c>
      <c r="D651" s="210">
        <v>75000</v>
      </c>
    </row>
    <row r="652" spans="1:4" ht="25.5">
      <c r="A652" s="164">
        <v>4010</v>
      </c>
      <c r="B652" s="6" t="s">
        <v>4</v>
      </c>
      <c r="C652" s="114">
        <v>36000</v>
      </c>
      <c r="D652" s="210">
        <v>36000</v>
      </c>
    </row>
    <row r="653" spans="1:4" ht="25.5">
      <c r="A653" s="164">
        <v>4110</v>
      </c>
      <c r="B653" s="6" t="s">
        <v>246</v>
      </c>
      <c r="C653" s="114">
        <v>7822</v>
      </c>
      <c r="D653" s="210">
        <v>7829</v>
      </c>
    </row>
    <row r="654" spans="1:4" ht="12.75">
      <c r="A654" s="164">
        <v>4120</v>
      </c>
      <c r="B654" s="6" t="s">
        <v>264</v>
      </c>
      <c r="C654" s="114">
        <v>1286</v>
      </c>
      <c r="D654" s="210">
        <v>1286</v>
      </c>
    </row>
    <row r="655" spans="1:4" ht="12.75">
      <c r="A655" s="164">
        <v>4170</v>
      </c>
      <c r="B655" s="6" t="s">
        <v>241</v>
      </c>
      <c r="C655" s="114">
        <v>19692</v>
      </c>
      <c r="D655" s="210">
        <v>19692</v>
      </c>
    </row>
    <row r="656" spans="1:4" ht="12.75">
      <c r="A656" s="164">
        <v>4210</v>
      </c>
      <c r="B656" s="6" t="s">
        <v>9</v>
      </c>
      <c r="C656" s="114">
        <v>40557</v>
      </c>
      <c r="D656" s="210">
        <v>40550</v>
      </c>
    </row>
    <row r="657" spans="1:4" ht="12.75">
      <c r="A657" s="164">
        <v>4300</v>
      </c>
      <c r="B657" s="6" t="s">
        <v>10</v>
      </c>
      <c r="C657" s="114">
        <v>403183</v>
      </c>
      <c r="D657" s="210">
        <v>100000</v>
      </c>
    </row>
    <row r="658" spans="1:4" ht="12.75">
      <c r="A658" s="164">
        <v>4308</v>
      </c>
      <c r="B658" s="6" t="s">
        <v>10</v>
      </c>
      <c r="C658" s="114">
        <v>48346</v>
      </c>
      <c r="D658" s="210">
        <v>0</v>
      </c>
    </row>
    <row r="659" spans="1:4" ht="12.75">
      <c r="A659" s="164">
        <v>4309</v>
      </c>
      <c r="B659" s="6" t="s">
        <v>10</v>
      </c>
      <c r="C659" s="114">
        <v>20954</v>
      </c>
      <c r="D659" s="210">
        <v>30000</v>
      </c>
    </row>
    <row r="660" spans="1:4" ht="12.75">
      <c r="A660" s="164">
        <v>4410</v>
      </c>
      <c r="B660" s="6" t="s">
        <v>24</v>
      </c>
      <c r="C660" s="114">
        <v>1000</v>
      </c>
      <c r="D660" s="210">
        <v>2000</v>
      </c>
    </row>
    <row r="661" spans="1:4" ht="12.75">
      <c r="A661" s="196">
        <v>4430</v>
      </c>
      <c r="B661" s="83" t="s">
        <v>12</v>
      </c>
      <c r="C661" s="84">
        <v>0</v>
      </c>
      <c r="D661" s="243">
        <v>2000</v>
      </c>
    </row>
    <row r="662" spans="1:4" ht="32.25" customHeight="1">
      <c r="A662" s="258">
        <v>4440</v>
      </c>
      <c r="B662" s="85" t="s">
        <v>32</v>
      </c>
      <c r="C662" s="86">
        <v>0</v>
      </c>
      <c r="D662" s="259">
        <v>900</v>
      </c>
    </row>
    <row r="663" spans="1:4" ht="32.25" customHeight="1" thickBot="1">
      <c r="A663" s="292">
        <v>6050</v>
      </c>
      <c r="B663" s="35" t="s">
        <v>1</v>
      </c>
      <c r="C663" s="116">
        <v>0</v>
      </c>
      <c r="D663" s="211">
        <v>30000</v>
      </c>
    </row>
    <row r="664" spans="1:4" s="3" customFormat="1" ht="26.25" thickBot="1">
      <c r="A664" s="57" t="s">
        <v>176</v>
      </c>
      <c r="B664" s="28" t="s">
        <v>177</v>
      </c>
      <c r="C664" s="117">
        <f>SUM(C667,C695)</f>
        <v>710260.02</v>
      </c>
      <c r="D664" s="30">
        <f>SUM(D667,D695)</f>
        <v>853432</v>
      </c>
    </row>
    <row r="665" spans="1:4" s="23" customFormat="1" ht="12.75">
      <c r="A665" s="159" t="s">
        <v>230</v>
      </c>
      <c r="B665" s="40" t="s">
        <v>233</v>
      </c>
      <c r="C665" s="118">
        <f>SUM(C668,C696)</f>
        <v>700760.02</v>
      </c>
      <c r="D665" s="204">
        <f>SUM(D668,D696)</f>
        <v>853432</v>
      </c>
    </row>
    <row r="666" spans="1:4" s="19" customFormat="1" ht="13.5" thickBot="1">
      <c r="A666" s="161"/>
      <c r="B666" s="31" t="s">
        <v>235</v>
      </c>
      <c r="C666" s="119">
        <f>SUM(C669)</f>
        <v>9500</v>
      </c>
      <c r="D666" s="208">
        <f>SUM(D669)</f>
        <v>0</v>
      </c>
    </row>
    <row r="667" spans="1:4" s="3" customFormat="1" ht="13.5" thickBot="1">
      <c r="A667" s="58" t="s">
        <v>178</v>
      </c>
      <c r="B667" s="33" t="s">
        <v>179</v>
      </c>
      <c r="C667" s="124">
        <f>SUM(C668:C669)</f>
        <v>690260.02</v>
      </c>
      <c r="D667" s="34">
        <f>SUM(D668:D669)</f>
        <v>833432</v>
      </c>
    </row>
    <row r="668" spans="1:4" s="23" customFormat="1" ht="12.75">
      <c r="A668" s="159" t="s">
        <v>230</v>
      </c>
      <c r="B668" s="40" t="s">
        <v>233</v>
      </c>
      <c r="C668" s="118">
        <f>SUM(C670:C693)</f>
        <v>680760.02</v>
      </c>
      <c r="D668" s="204">
        <f>SUM(D670:D693)</f>
        <v>833432</v>
      </c>
    </row>
    <row r="669" spans="1:4" s="19" customFormat="1" ht="12.75">
      <c r="A669" s="163"/>
      <c r="B669" s="20" t="s">
        <v>235</v>
      </c>
      <c r="C669" s="121">
        <f>SUM(C694)</f>
        <v>9500</v>
      </c>
      <c r="D669" s="209">
        <f>SUM(D694)</f>
        <v>0</v>
      </c>
    </row>
    <row r="670" spans="1:4" ht="25.5">
      <c r="A670" s="164">
        <v>3020</v>
      </c>
      <c r="B670" s="6" t="s">
        <v>3</v>
      </c>
      <c r="C670" s="114">
        <v>1600</v>
      </c>
      <c r="D670" s="210">
        <v>1600</v>
      </c>
    </row>
    <row r="671" spans="1:4" ht="25.5">
      <c r="A671" s="164">
        <v>4010</v>
      </c>
      <c r="B671" s="6" t="s">
        <v>4</v>
      </c>
      <c r="C671" s="114">
        <v>365670</v>
      </c>
      <c r="D671" s="210">
        <v>484207</v>
      </c>
    </row>
    <row r="672" spans="1:4" ht="12.75">
      <c r="A672" s="164">
        <v>4040</v>
      </c>
      <c r="B672" s="6" t="s">
        <v>26</v>
      </c>
      <c r="C672" s="114">
        <v>25800</v>
      </c>
      <c r="D672" s="210">
        <v>32000</v>
      </c>
    </row>
    <row r="673" spans="1:4" ht="25.5">
      <c r="A673" s="164">
        <v>4110</v>
      </c>
      <c r="B673" s="6" t="s">
        <v>6</v>
      </c>
      <c r="C673" s="114">
        <v>63910</v>
      </c>
      <c r="D673" s="210">
        <v>78520</v>
      </c>
    </row>
    <row r="674" spans="1:4" ht="12.75">
      <c r="A674" s="164">
        <v>4120</v>
      </c>
      <c r="B674" s="6" t="s">
        <v>7</v>
      </c>
      <c r="C674" s="114">
        <v>9590</v>
      </c>
      <c r="D674" s="210">
        <v>12300</v>
      </c>
    </row>
    <row r="675" spans="1:4" ht="12.75">
      <c r="A675" s="164">
        <v>4170</v>
      </c>
      <c r="B675" s="6" t="s">
        <v>8</v>
      </c>
      <c r="C675" s="114">
        <v>1000</v>
      </c>
      <c r="D675" s="210">
        <v>0</v>
      </c>
    </row>
    <row r="676" spans="1:4" ht="12.75">
      <c r="A676" s="164">
        <v>4210</v>
      </c>
      <c r="B676" s="6" t="s">
        <v>9</v>
      </c>
      <c r="C676" s="114">
        <v>30400</v>
      </c>
      <c r="D676" s="210">
        <v>20000</v>
      </c>
    </row>
    <row r="677" spans="1:4" ht="12.75">
      <c r="A677" s="164">
        <v>4220</v>
      </c>
      <c r="B677" s="6" t="s">
        <v>47</v>
      </c>
      <c r="C677" s="114">
        <v>49630</v>
      </c>
      <c r="D677" s="210">
        <v>52000</v>
      </c>
    </row>
    <row r="678" spans="1:4" ht="38.25">
      <c r="A678" s="164">
        <v>4230</v>
      </c>
      <c r="B678" s="6" t="s">
        <v>249</v>
      </c>
      <c r="C678" s="114">
        <v>600</v>
      </c>
      <c r="D678" s="210">
        <v>200</v>
      </c>
    </row>
    <row r="679" spans="1:4" ht="25.5">
      <c r="A679" s="164">
        <v>4240</v>
      </c>
      <c r="B679" s="6" t="s">
        <v>28</v>
      </c>
      <c r="C679" s="114">
        <v>6000</v>
      </c>
      <c r="D679" s="210">
        <v>6000</v>
      </c>
    </row>
    <row r="680" spans="1:4" ht="12.75">
      <c r="A680" s="164">
        <v>4260</v>
      </c>
      <c r="B680" s="6" t="s">
        <v>20</v>
      </c>
      <c r="C680" s="114">
        <v>63860.87</v>
      </c>
      <c r="D680" s="210">
        <v>65000</v>
      </c>
    </row>
    <row r="681" spans="1:4" ht="12.75">
      <c r="A681" s="164">
        <v>4270</v>
      </c>
      <c r="B681" s="6" t="s">
        <v>0</v>
      </c>
      <c r="C681" s="114">
        <v>36000</v>
      </c>
      <c r="D681" s="210">
        <v>54000</v>
      </c>
    </row>
    <row r="682" spans="1:4" ht="12.75">
      <c r="A682" s="164">
        <v>4280</v>
      </c>
      <c r="B682" s="6" t="s">
        <v>31</v>
      </c>
      <c r="C682" s="114">
        <v>500</v>
      </c>
      <c r="D682" s="210">
        <v>600</v>
      </c>
    </row>
    <row r="683" spans="1:4" ht="12.75">
      <c r="A683" s="164">
        <v>4300</v>
      </c>
      <c r="B683" s="6" t="s">
        <v>10</v>
      </c>
      <c r="C683" s="114">
        <v>3000</v>
      </c>
      <c r="D683" s="210">
        <v>3000</v>
      </c>
    </row>
    <row r="684" spans="1:4" ht="25.5">
      <c r="A684" s="164">
        <v>4350</v>
      </c>
      <c r="B684" s="6" t="s">
        <v>33</v>
      </c>
      <c r="C684" s="114">
        <v>600</v>
      </c>
      <c r="D684" s="210">
        <v>600</v>
      </c>
    </row>
    <row r="685" spans="1:4" ht="38.25">
      <c r="A685" s="164">
        <v>4360</v>
      </c>
      <c r="B685" s="6" t="s">
        <v>23</v>
      </c>
      <c r="C685" s="114">
        <v>400</v>
      </c>
      <c r="D685" s="210">
        <v>480</v>
      </c>
    </row>
    <row r="686" spans="1:4" ht="38.25">
      <c r="A686" s="164">
        <v>4370</v>
      </c>
      <c r="B686" s="6" t="s">
        <v>11</v>
      </c>
      <c r="C686" s="114">
        <v>2100</v>
      </c>
      <c r="D686" s="210">
        <v>1350</v>
      </c>
    </row>
    <row r="687" spans="1:4" ht="12.75">
      <c r="A687" s="164">
        <v>4410</v>
      </c>
      <c r="B687" s="6" t="s">
        <v>24</v>
      </c>
      <c r="C687" s="114">
        <v>300</v>
      </c>
      <c r="D687" s="210">
        <v>200</v>
      </c>
    </row>
    <row r="688" spans="1:4" ht="12.75">
      <c r="A688" s="164">
        <v>4430</v>
      </c>
      <c r="B688" s="6" t="s">
        <v>12</v>
      </c>
      <c r="C688" s="114">
        <v>2000</v>
      </c>
      <c r="D688" s="210">
        <v>2000</v>
      </c>
    </row>
    <row r="689" spans="1:4" ht="25.5">
      <c r="A689" s="164">
        <v>4440</v>
      </c>
      <c r="B689" s="6" t="s">
        <v>32</v>
      </c>
      <c r="C689" s="114">
        <v>13599.15</v>
      </c>
      <c r="D689" s="210">
        <v>15675</v>
      </c>
    </row>
    <row r="690" spans="1:4" ht="25.5">
      <c r="A690" s="164">
        <v>4610</v>
      </c>
      <c r="B690" s="6" t="s">
        <v>30</v>
      </c>
      <c r="C690" s="114">
        <v>200</v>
      </c>
      <c r="D690" s="210">
        <v>200</v>
      </c>
    </row>
    <row r="691" spans="1:4" ht="38.25">
      <c r="A691" s="164">
        <v>4700</v>
      </c>
      <c r="B691" s="6" t="s">
        <v>34</v>
      </c>
      <c r="C691" s="114">
        <v>500</v>
      </c>
      <c r="D691" s="210">
        <v>500</v>
      </c>
    </row>
    <row r="692" spans="1:4" ht="38.25">
      <c r="A692" s="164">
        <v>4740</v>
      </c>
      <c r="B692" s="6" t="s">
        <v>13</v>
      </c>
      <c r="C692" s="114">
        <v>1000</v>
      </c>
      <c r="D692" s="210">
        <v>500</v>
      </c>
    </row>
    <row r="693" spans="1:4" ht="25.5">
      <c r="A693" s="164">
        <v>4750</v>
      </c>
      <c r="B693" s="6" t="s">
        <v>14</v>
      </c>
      <c r="C693" s="114">
        <v>2500</v>
      </c>
      <c r="D693" s="210">
        <v>2500</v>
      </c>
    </row>
    <row r="694" spans="1:4" s="10" customFormat="1" ht="26.25" thickBot="1">
      <c r="A694" s="165">
        <v>6060</v>
      </c>
      <c r="B694" s="35" t="s">
        <v>18</v>
      </c>
      <c r="C694" s="116">
        <v>9500</v>
      </c>
      <c r="D694" s="211">
        <v>0</v>
      </c>
    </row>
    <row r="695" spans="1:4" s="3" customFormat="1" ht="13.5" thickBot="1">
      <c r="A695" s="58" t="s">
        <v>181</v>
      </c>
      <c r="B695" s="33" t="s">
        <v>68</v>
      </c>
      <c r="C695" s="124">
        <f>SUM(C696)</f>
        <v>20000</v>
      </c>
      <c r="D695" s="34">
        <f>SUM(D696)</f>
        <v>20000</v>
      </c>
    </row>
    <row r="696" spans="1:4" s="23" customFormat="1" ht="12.75">
      <c r="A696" s="159" t="s">
        <v>230</v>
      </c>
      <c r="B696" s="40" t="s">
        <v>233</v>
      </c>
      <c r="C696" s="118">
        <f>SUM(C697:C700)</f>
        <v>20000</v>
      </c>
      <c r="D696" s="204">
        <f>SUM(D697:D700)</f>
        <v>20000</v>
      </c>
    </row>
    <row r="697" spans="1:4" s="23" customFormat="1" ht="12.75">
      <c r="A697" s="189">
        <v>4170</v>
      </c>
      <c r="B697" s="90" t="s">
        <v>241</v>
      </c>
      <c r="C697" s="144">
        <v>10000</v>
      </c>
      <c r="D697" s="236">
        <v>8000</v>
      </c>
    </row>
    <row r="698" spans="1:4" ht="12.75">
      <c r="A698" s="164">
        <v>4210</v>
      </c>
      <c r="B698" s="6" t="s">
        <v>9</v>
      </c>
      <c r="C698" s="114">
        <v>1900</v>
      </c>
      <c r="D698" s="210">
        <v>2000</v>
      </c>
    </row>
    <row r="699" spans="1:4" ht="25.5">
      <c r="A699" s="174">
        <v>4240</v>
      </c>
      <c r="B699" s="24" t="s">
        <v>28</v>
      </c>
      <c r="C699" s="115">
        <v>100</v>
      </c>
      <c r="D699" s="215">
        <v>0</v>
      </c>
    </row>
    <row r="700" spans="1:4" ht="13.5" thickBot="1">
      <c r="A700" s="174">
        <v>4300</v>
      </c>
      <c r="B700" s="24" t="s">
        <v>10</v>
      </c>
      <c r="C700" s="115">
        <v>8000</v>
      </c>
      <c r="D700" s="215">
        <v>10000</v>
      </c>
    </row>
    <row r="701" spans="1:4" s="3" customFormat="1" ht="25.5" customHeight="1" thickBot="1">
      <c r="A701" s="57" t="s">
        <v>182</v>
      </c>
      <c r="B701" s="28" t="s">
        <v>183</v>
      </c>
      <c r="C701" s="117">
        <f>SUM(C703,C724,C728,C716)</f>
        <v>1547761.72</v>
      </c>
      <c r="D701" s="30">
        <f>SUM(D703,D724,D728,D716)</f>
        <v>976596</v>
      </c>
    </row>
    <row r="702" spans="1:4" s="23" customFormat="1" ht="13.5" thickBot="1">
      <c r="A702" s="178" t="s">
        <v>230</v>
      </c>
      <c r="B702" s="46" t="s">
        <v>233</v>
      </c>
      <c r="C702" s="127">
        <f>SUM(C704,C725,C729,C717)</f>
        <v>1547761.72</v>
      </c>
      <c r="D702" s="226">
        <f>SUM(D704,D725,D729,D717)</f>
        <v>976596</v>
      </c>
    </row>
    <row r="703" spans="1:4" s="3" customFormat="1" ht="13.5" thickBot="1">
      <c r="A703" s="58" t="s">
        <v>184</v>
      </c>
      <c r="B703" s="33" t="s">
        <v>185</v>
      </c>
      <c r="C703" s="124">
        <f>SUM(C704)</f>
        <v>608036.72</v>
      </c>
      <c r="D703" s="34">
        <f>SUM(D704)</f>
        <v>642291</v>
      </c>
    </row>
    <row r="704" spans="1:4" s="23" customFormat="1" ht="12.75">
      <c r="A704" s="159" t="s">
        <v>230</v>
      </c>
      <c r="B704" s="40" t="s">
        <v>233</v>
      </c>
      <c r="C704" s="118">
        <f>SUM(C705:C715)</f>
        <v>608036.72</v>
      </c>
      <c r="D704" s="204">
        <f>SUM(D705:D715)</f>
        <v>642291</v>
      </c>
    </row>
    <row r="705" spans="1:4" ht="25.5">
      <c r="A705" s="164">
        <v>3020</v>
      </c>
      <c r="B705" s="6" t="s">
        <v>3</v>
      </c>
      <c r="C705" s="114">
        <v>5572</v>
      </c>
      <c r="D705" s="210">
        <v>6480</v>
      </c>
    </row>
    <row r="706" spans="1:4" ht="25.5">
      <c r="A706" s="164">
        <v>4010</v>
      </c>
      <c r="B706" s="6" t="s">
        <v>4</v>
      </c>
      <c r="C706" s="114">
        <v>408893</v>
      </c>
      <c r="D706" s="210">
        <v>458300</v>
      </c>
    </row>
    <row r="707" spans="1:4" ht="12.75">
      <c r="A707" s="164">
        <v>4040</v>
      </c>
      <c r="B707" s="6" t="s">
        <v>26</v>
      </c>
      <c r="C707" s="114">
        <v>34500</v>
      </c>
      <c r="D707" s="210">
        <v>35000</v>
      </c>
    </row>
    <row r="708" spans="1:4" ht="25.5">
      <c r="A708" s="164">
        <v>4110</v>
      </c>
      <c r="B708" s="6" t="s">
        <v>6</v>
      </c>
      <c r="C708" s="114">
        <v>77850</v>
      </c>
      <c r="D708" s="210">
        <v>76270</v>
      </c>
    </row>
    <row r="709" spans="1:4" ht="12.75">
      <c r="A709" s="164">
        <v>4120</v>
      </c>
      <c r="B709" s="6" t="s">
        <v>7</v>
      </c>
      <c r="C709" s="114">
        <v>11000</v>
      </c>
      <c r="D709" s="210">
        <v>12240</v>
      </c>
    </row>
    <row r="710" spans="1:4" ht="12.75">
      <c r="A710" s="164">
        <v>4210</v>
      </c>
      <c r="B710" s="6" t="s">
        <v>9</v>
      </c>
      <c r="C710" s="114">
        <v>28000</v>
      </c>
      <c r="D710" s="210">
        <v>15200</v>
      </c>
    </row>
    <row r="711" spans="1:4" ht="25.5">
      <c r="A711" s="164">
        <v>4240</v>
      </c>
      <c r="B711" s="6" t="s">
        <v>28</v>
      </c>
      <c r="C711" s="114">
        <v>10400</v>
      </c>
      <c r="D711" s="210">
        <v>4100</v>
      </c>
    </row>
    <row r="712" spans="1:4" ht="12.75">
      <c r="A712" s="164">
        <v>4280</v>
      </c>
      <c r="B712" s="6" t="s">
        <v>31</v>
      </c>
      <c r="C712" s="114">
        <v>1460</v>
      </c>
      <c r="D712" s="210">
        <v>500</v>
      </c>
    </row>
    <row r="713" spans="1:4" ht="12.75">
      <c r="A713" s="174">
        <v>4300</v>
      </c>
      <c r="B713" s="24" t="s">
        <v>10</v>
      </c>
      <c r="C713" s="115">
        <v>0</v>
      </c>
      <c r="D713" s="215">
        <v>1700</v>
      </c>
    </row>
    <row r="714" spans="1:4" ht="25.5">
      <c r="A714" s="174">
        <v>4440</v>
      </c>
      <c r="B714" s="24" t="s">
        <v>32</v>
      </c>
      <c r="C714" s="115">
        <v>30361.72</v>
      </c>
      <c r="D714" s="215">
        <v>31701</v>
      </c>
    </row>
    <row r="715" spans="1:4" ht="26.25" thickBot="1">
      <c r="A715" s="174">
        <v>4750</v>
      </c>
      <c r="B715" s="24" t="s">
        <v>287</v>
      </c>
      <c r="C715" s="25">
        <v>0</v>
      </c>
      <c r="D715" s="215">
        <v>800</v>
      </c>
    </row>
    <row r="716" spans="1:4" ht="28.5" customHeight="1" thickBot="1">
      <c r="A716" s="58" t="s">
        <v>271</v>
      </c>
      <c r="B716" s="33" t="s">
        <v>183</v>
      </c>
      <c r="C716" s="124">
        <f>SUM(C717)</f>
        <v>45289</v>
      </c>
      <c r="D716" s="34">
        <f>SUM(D717)</f>
        <v>25355</v>
      </c>
    </row>
    <row r="717" spans="1:4" ht="12.75">
      <c r="A717" s="159" t="s">
        <v>230</v>
      </c>
      <c r="B717" s="40" t="s">
        <v>233</v>
      </c>
      <c r="C717" s="118">
        <f>SUM(C719:C722)</f>
        <v>45289</v>
      </c>
      <c r="D717" s="204">
        <f>SUM(D718:D723)</f>
        <v>25355</v>
      </c>
    </row>
    <row r="718" spans="1:4" ht="25.5">
      <c r="A718" s="274">
        <v>3020</v>
      </c>
      <c r="B718" s="6" t="s">
        <v>3</v>
      </c>
      <c r="C718" s="275">
        <v>0</v>
      </c>
      <c r="D718" s="276">
        <v>500</v>
      </c>
    </row>
    <row r="719" spans="1:4" ht="25.5">
      <c r="A719" s="193">
        <v>4010</v>
      </c>
      <c r="B719" s="87" t="s">
        <v>4</v>
      </c>
      <c r="C719" s="149">
        <v>38410</v>
      </c>
      <c r="D719" s="242">
        <v>15000</v>
      </c>
    </row>
    <row r="720" spans="1:4" ht="12.75">
      <c r="A720" s="193">
        <v>4040</v>
      </c>
      <c r="B720" s="6" t="s">
        <v>26</v>
      </c>
      <c r="C720" s="149">
        <v>0</v>
      </c>
      <c r="D720" s="242">
        <v>5000</v>
      </c>
    </row>
    <row r="721" spans="1:4" ht="25.5">
      <c r="A721" s="164">
        <v>4110</v>
      </c>
      <c r="B721" s="6" t="s">
        <v>6</v>
      </c>
      <c r="C721" s="114">
        <v>5938</v>
      </c>
      <c r="D721" s="210">
        <v>3200</v>
      </c>
    </row>
    <row r="722" spans="1:4" ht="12.75">
      <c r="A722" s="164">
        <v>4120</v>
      </c>
      <c r="B722" s="6" t="s">
        <v>7</v>
      </c>
      <c r="C722" s="114">
        <v>941</v>
      </c>
      <c r="D722" s="210">
        <v>505</v>
      </c>
    </row>
    <row r="723" spans="1:4" ht="26.25" thickBot="1">
      <c r="A723" s="174">
        <v>4440</v>
      </c>
      <c r="B723" s="24" t="s">
        <v>32</v>
      </c>
      <c r="C723" s="25">
        <v>0</v>
      </c>
      <c r="D723" s="215">
        <v>1150</v>
      </c>
    </row>
    <row r="724" spans="1:4" s="3" customFormat="1" ht="13.5" thickBot="1">
      <c r="A724" s="58" t="s">
        <v>186</v>
      </c>
      <c r="B724" s="33" t="s">
        <v>187</v>
      </c>
      <c r="C724" s="124">
        <f>SUM(C725)</f>
        <v>748093</v>
      </c>
      <c r="D724" s="34">
        <f>SUM(D725)</f>
        <v>100000</v>
      </c>
    </row>
    <row r="725" spans="1:4" s="23" customFormat="1" ht="12.75">
      <c r="A725" s="159" t="s">
        <v>230</v>
      </c>
      <c r="B725" s="40" t="s">
        <v>233</v>
      </c>
      <c r="C725" s="118">
        <f>SUM(C726:C727)</f>
        <v>748093</v>
      </c>
      <c r="D725" s="204">
        <f>SUM(D726:D727)</f>
        <v>100000</v>
      </c>
    </row>
    <row r="726" spans="1:4" ht="12.75">
      <c r="A726" s="174">
        <v>3240</v>
      </c>
      <c r="B726" s="24" t="s">
        <v>45</v>
      </c>
      <c r="C726" s="115">
        <v>689253</v>
      </c>
      <c r="D726" s="215">
        <v>100000</v>
      </c>
    </row>
    <row r="727" spans="1:4" ht="13.5" thickBot="1">
      <c r="A727" s="188">
        <v>3260</v>
      </c>
      <c r="B727" s="89" t="s">
        <v>265</v>
      </c>
      <c r="C727" s="141">
        <v>58840</v>
      </c>
      <c r="D727" s="235">
        <v>0</v>
      </c>
    </row>
    <row r="728" spans="1:4" ht="24.75" customHeight="1" thickBot="1">
      <c r="A728" s="58" t="s">
        <v>266</v>
      </c>
      <c r="B728" s="33" t="s">
        <v>267</v>
      </c>
      <c r="C728" s="124">
        <f>SUM(C729)</f>
        <v>146343</v>
      </c>
      <c r="D728" s="34">
        <f>SUM(D729)</f>
        <v>208950</v>
      </c>
    </row>
    <row r="729" spans="1:4" ht="12.75">
      <c r="A729" s="159" t="s">
        <v>230</v>
      </c>
      <c r="B729" s="40" t="s">
        <v>231</v>
      </c>
      <c r="C729" s="118">
        <f>SUM(C731:C734)</f>
        <v>146343</v>
      </c>
      <c r="D729" s="204">
        <f>SUM(D730:D734)</f>
        <v>208950</v>
      </c>
    </row>
    <row r="730" spans="1:4" ht="25.5">
      <c r="A730" s="274">
        <v>3020</v>
      </c>
      <c r="B730" s="277" t="s">
        <v>258</v>
      </c>
      <c r="C730" s="275">
        <v>0</v>
      </c>
      <c r="D730" s="276">
        <v>200</v>
      </c>
    </row>
    <row r="731" spans="1:4" ht="25.5">
      <c r="A731" s="96">
        <v>4010</v>
      </c>
      <c r="B731" s="79" t="s">
        <v>268</v>
      </c>
      <c r="C731" s="131">
        <v>124114</v>
      </c>
      <c r="D731" s="222">
        <v>165000</v>
      </c>
    </row>
    <row r="732" spans="1:4" ht="12.75">
      <c r="A732" s="96">
        <v>4040</v>
      </c>
      <c r="B732" s="79" t="s">
        <v>259</v>
      </c>
      <c r="C732" s="131">
        <v>0</v>
      </c>
      <c r="D732" s="222">
        <v>12000</v>
      </c>
    </row>
    <row r="733" spans="1:4" ht="25.5">
      <c r="A733" s="96">
        <v>4110</v>
      </c>
      <c r="B733" s="79" t="s">
        <v>269</v>
      </c>
      <c r="C733" s="131">
        <v>19188</v>
      </c>
      <c r="D733" s="222">
        <v>27400</v>
      </c>
    </row>
    <row r="734" spans="1:4" ht="13.5" thickBot="1">
      <c r="A734" s="190">
        <v>4120</v>
      </c>
      <c r="B734" s="98" t="s">
        <v>47</v>
      </c>
      <c r="C734" s="147">
        <v>3041</v>
      </c>
      <c r="D734" s="239">
        <v>4350</v>
      </c>
    </row>
    <row r="735" spans="1:4" s="3" customFormat="1" ht="30.75" customHeight="1" thickBot="1">
      <c r="A735" s="72" t="s">
        <v>188</v>
      </c>
      <c r="B735" s="73" t="s">
        <v>189</v>
      </c>
      <c r="C735" s="150">
        <f>SUM(C740,C743,C749,C755,C766,C781,C787,C793)</f>
        <v>10260642.879999999</v>
      </c>
      <c r="D735" s="74">
        <f>SUM(D740,D743,D749,D755,D766,D781,D787,D793)</f>
        <v>13084444</v>
      </c>
    </row>
    <row r="736" spans="1:4" s="23" customFormat="1" ht="12.75">
      <c r="A736" s="159" t="s">
        <v>230</v>
      </c>
      <c r="B736" s="40" t="s">
        <v>233</v>
      </c>
      <c r="C736" s="118">
        <f>SUM(C750,C756,C767,C782,C788,C794)</f>
        <v>3889631.88</v>
      </c>
      <c r="D736" s="204">
        <f>SUM(D750,D756,D767,D782,D788,D794)</f>
        <v>3998444</v>
      </c>
    </row>
    <row r="737" spans="1:4" s="23" customFormat="1" ht="12.75">
      <c r="A737" s="159"/>
      <c r="B737" s="107" t="s">
        <v>274</v>
      </c>
      <c r="C737" s="129">
        <f>SUM(C738:C739)</f>
        <v>6371011</v>
      </c>
      <c r="D737" s="206">
        <f>SUM(D738:D739)</f>
        <v>9086000</v>
      </c>
    </row>
    <row r="738" spans="1:4" s="16" customFormat="1" ht="25.5">
      <c r="A738" s="160"/>
      <c r="B738" s="17" t="s">
        <v>276</v>
      </c>
      <c r="C738" s="133">
        <f>SUM(C745)</f>
        <v>800000</v>
      </c>
      <c r="D738" s="207">
        <f>SUM(D745)</f>
        <v>3000000</v>
      </c>
    </row>
    <row r="739" spans="1:4" s="19" customFormat="1" ht="13.5" thickBot="1">
      <c r="A739" s="161"/>
      <c r="B739" s="31" t="s">
        <v>235</v>
      </c>
      <c r="C739" s="119">
        <f>SUM(C741,C746,C757,C783,C789,C795)</f>
        <v>5571011</v>
      </c>
      <c r="D739" s="208">
        <f>SUM(D741,D746,D757,D783,D789,D795)</f>
        <v>6086000</v>
      </c>
    </row>
    <row r="740" spans="1:4" s="3" customFormat="1" ht="29.25" customHeight="1" thickBot="1">
      <c r="A740" s="58" t="s">
        <v>190</v>
      </c>
      <c r="B740" s="33" t="s">
        <v>191</v>
      </c>
      <c r="C740" s="124">
        <f>SUM(C742)</f>
        <v>2520000</v>
      </c>
      <c r="D740" s="34">
        <f>SUM(D742)</f>
        <v>2950000</v>
      </c>
    </row>
    <row r="741" spans="1:4" s="19" customFormat="1" ht="12.75">
      <c r="A741" s="169" t="s">
        <v>230</v>
      </c>
      <c r="B741" s="51" t="s">
        <v>235</v>
      </c>
      <c r="C741" s="143">
        <f>SUM(C742)</f>
        <v>2520000</v>
      </c>
      <c r="D741" s="216">
        <f>SUM(D742)</f>
        <v>2950000</v>
      </c>
    </row>
    <row r="742" spans="1:4" s="10" customFormat="1" ht="32.25" customHeight="1" thickBot="1">
      <c r="A742" s="165">
        <v>6050</v>
      </c>
      <c r="B742" s="35" t="s">
        <v>1</v>
      </c>
      <c r="C742" s="116">
        <v>2520000</v>
      </c>
      <c r="D742" s="211">
        <v>2950000</v>
      </c>
    </row>
    <row r="743" spans="1:4" s="3" customFormat="1" ht="13.5" thickBot="1">
      <c r="A743" s="58" t="s">
        <v>192</v>
      </c>
      <c r="B743" s="33" t="s">
        <v>193</v>
      </c>
      <c r="C743" s="124">
        <f>SUM(C747:C748)</f>
        <v>1810000</v>
      </c>
      <c r="D743" s="34">
        <f>SUM(D747:D748)</f>
        <v>3000000</v>
      </c>
    </row>
    <row r="744" spans="1:4" s="3" customFormat="1" ht="12.75">
      <c r="A744" s="194"/>
      <c r="B744" s="106" t="s">
        <v>234</v>
      </c>
      <c r="C744" s="151">
        <f>SUM(C745:C746)</f>
        <v>1810000</v>
      </c>
      <c r="D744" s="212">
        <f>SUM(D745:D746)</f>
        <v>3000000</v>
      </c>
    </row>
    <row r="745" spans="1:4" s="16" customFormat="1" ht="25.5">
      <c r="A745" s="166" t="s">
        <v>230</v>
      </c>
      <c r="B745" s="37" t="s">
        <v>277</v>
      </c>
      <c r="C745" s="152">
        <f>SUM(C747)</f>
        <v>800000</v>
      </c>
      <c r="D745" s="213">
        <f>SUM(D747)</f>
        <v>3000000</v>
      </c>
    </row>
    <row r="746" spans="1:4" s="19" customFormat="1" ht="12.75">
      <c r="A746" s="163"/>
      <c r="B746" s="20" t="s">
        <v>235</v>
      </c>
      <c r="C746" s="121">
        <f>SUM(C748)</f>
        <v>1010000</v>
      </c>
      <c r="D746" s="209">
        <v>0</v>
      </c>
    </row>
    <row r="747" spans="1:4" s="13" customFormat="1" ht="76.5">
      <c r="A747" s="167">
        <v>6010</v>
      </c>
      <c r="B747" s="14" t="s">
        <v>2</v>
      </c>
      <c r="C747" s="153">
        <v>800000</v>
      </c>
      <c r="D747" s="214">
        <v>3000000</v>
      </c>
    </row>
    <row r="748" spans="1:4" s="10" customFormat="1" ht="24" customHeight="1" thickBot="1">
      <c r="A748" s="165">
        <v>6050</v>
      </c>
      <c r="B748" s="35" t="s">
        <v>1</v>
      </c>
      <c r="C748" s="116">
        <v>1010000</v>
      </c>
      <c r="D748" s="211">
        <v>0</v>
      </c>
    </row>
    <row r="749" spans="1:4" s="3" customFormat="1" ht="13.5" thickBot="1">
      <c r="A749" s="58" t="s">
        <v>194</v>
      </c>
      <c r="B749" s="33" t="s">
        <v>195</v>
      </c>
      <c r="C749" s="124">
        <f>SUM(C750)</f>
        <v>599288.51</v>
      </c>
      <c r="D749" s="34">
        <f>SUM(D750)</f>
        <v>672744</v>
      </c>
    </row>
    <row r="750" spans="1:4" s="23" customFormat="1" ht="12.75">
      <c r="A750" s="159" t="s">
        <v>230</v>
      </c>
      <c r="B750" s="40" t="s">
        <v>233</v>
      </c>
      <c r="C750" s="118">
        <f>SUM(C751:C754)</f>
        <v>599288.51</v>
      </c>
      <c r="D750" s="204">
        <f>SUM(D751:D754)</f>
        <v>672744</v>
      </c>
    </row>
    <row r="751" spans="1:4" ht="12.75">
      <c r="A751" s="164">
        <v>4210</v>
      </c>
      <c r="B751" s="6" t="s">
        <v>9</v>
      </c>
      <c r="C751" s="114">
        <v>35000</v>
      </c>
      <c r="D751" s="210">
        <v>20000</v>
      </c>
    </row>
    <row r="752" spans="1:4" ht="12.75">
      <c r="A752" s="164">
        <v>4260</v>
      </c>
      <c r="B752" s="6" t="s">
        <v>20</v>
      </c>
      <c r="C752" s="114">
        <v>15649.58</v>
      </c>
      <c r="D752" s="210">
        <v>18000</v>
      </c>
    </row>
    <row r="753" spans="1:4" ht="12.75">
      <c r="A753" s="174">
        <v>4270</v>
      </c>
      <c r="B753" s="24" t="s">
        <v>0</v>
      </c>
      <c r="C753" s="115">
        <v>0</v>
      </c>
      <c r="D753" s="215">
        <v>60000</v>
      </c>
    </row>
    <row r="754" spans="1:4" ht="13.5" thickBot="1">
      <c r="A754" s="174">
        <v>4300</v>
      </c>
      <c r="B754" s="24" t="s">
        <v>10</v>
      </c>
      <c r="C754" s="115">
        <v>548638.93</v>
      </c>
      <c r="D754" s="215">
        <v>574744</v>
      </c>
    </row>
    <row r="755" spans="1:4" s="3" customFormat="1" ht="27" customHeight="1" thickBot="1">
      <c r="A755" s="58" t="s">
        <v>196</v>
      </c>
      <c r="B755" s="33" t="s">
        <v>197</v>
      </c>
      <c r="C755" s="120">
        <f>SUM(C756:C757)</f>
        <v>432832</v>
      </c>
      <c r="D755" s="39">
        <f>SUM(D756:D757)</f>
        <v>526958</v>
      </c>
    </row>
    <row r="756" spans="1:4" s="23" customFormat="1" ht="12.75">
      <c r="A756" s="159" t="s">
        <v>230</v>
      </c>
      <c r="B756" s="40" t="s">
        <v>233</v>
      </c>
      <c r="C756" s="118">
        <f>SUM(C758:C763)</f>
        <v>365321</v>
      </c>
      <c r="D756" s="204">
        <f>SUM(D758:D763)</f>
        <v>450958</v>
      </c>
    </row>
    <row r="757" spans="1:4" s="19" customFormat="1" ht="12.75">
      <c r="A757" s="169" t="s">
        <v>230</v>
      </c>
      <c r="B757" s="51" t="s">
        <v>235</v>
      </c>
      <c r="C757" s="143">
        <f>SUM(C764:C765)</f>
        <v>67511</v>
      </c>
      <c r="D757" s="216">
        <f>SUM(D764:D765)</f>
        <v>76000</v>
      </c>
    </row>
    <row r="758" spans="1:4" s="19" customFormat="1" ht="25.5">
      <c r="A758" s="169">
        <v>4110</v>
      </c>
      <c r="B758" s="51" t="s">
        <v>6</v>
      </c>
      <c r="C758" s="143">
        <v>0</v>
      </c>
      <c r="D758" s="216">
        <v>123</v>
      </c>
    </row>
    <row r="759" spans="1:4" s="19" customFormat="1" ht="12.75">
      <c r="A759" s="169">
        <v>4120</v>
      </c>
      <c r="B759" s="51" t="s">
        <v>7</v>
      </c>
      <c r="C759" s="143">
        <v>0</v>
      </c>
      <c r="D759" s="216">
        <v>20</v>
      </c>
    </row>
    <row r="760" spans="1:4" ht="12.75">
      <c r="A760" s="164">
        <v>4170</v>
      </c>
      <c r="B760" s="6" t="s">
        <v>8</v>
      </c>
      <c r="C760" s="114">
        <v>3300</v>
      </c>
      <c r="D760" s="210">
        <v>12457</v>
      </c>
    </row>
    <row r="761" spans="1:4" ht="12.75">
      <c r="A761" s="164">
        <v>4210</v>
      </c>
      <c r="B761" s="6" t="s">
        <v>9</v>
      </c>
      <c r="C761" s="114">
        <v>25051</v>
      </c>
      <c r="D761" s="210">
        <v>52568</v>
      </c>
    </row>
    <row r="762" spans="1:4" ht="12.75">
      <c r="A762" s="164">
        <v>4300</v>
      </c>
      <c r="B762" s="6" t="s">
        <v>10</v>
      </c>
      <c r="C762" s="114">
        <v>335200</v>
      </c>
      <c r="D762" s="210">
        <v>383800</v>
      </c>
    </row>
    <row r="763" spans="1:4" ht="12.75">
      <c r="A763" s="174">
        <v>4430</v>
      </c>
      <c r="B763" s="24" t="s">
        <v>12</v>
      </c>
      <c r="C763" s="115">
        <v>1770</v>
      </c>
      <c r="D763" s="215">
        <v>1990</v>
      </c>
    </row>
    <row r="764" spans="1:4" s="10" customFormat="1" ht="25.5">
      <c r="A764" s="165">
        <v>6050</v>
      </c>
      <c r="B764" s="35" t="s">
        <v>1</v>
      </c>
      <c r="C764" s="116">
        <v>59511</v>
      </c>
      <c r="D764" s="211">
        <v>72000</v>
      </c>
    </row>
    <row r="765" spans="1:4" s="10" customFormat="1" ht="26.25" thickBot="1">
      <c r="A765" s="165">
        <v>6060</v>
      </c>
      <c r="B765" s="35" t="s">
        <v>18</v>
      </c>
      <c r="C765" s="116">
        <v>8000</v>
      </c>
      <c r="D765" s="211">
        <v>4000</v>
      </c>
    </row>
    <row r="766" spans="1:4" s="3" customFormat="1" ht="13.5" thickBot="1">
      <c r="A766" s="58" t="s">
        <v>236</v>
      </c>
      <c r="B766" s="33" t="s">
        <v>198</v>
      </c>
      <c r="C766" s="124">
        <f>SUM(C768:C780)</f>
        <v>148580</v>
      </c>
      <c r="D766" s="34">
        <f>SUM(D768:D780)</f>
        <v>163438</v>
      </c>
    </row>
    <row r="767" spans="1:4" s="23" customFormat="1" ht="12.75">
      <c r="A767" s="159" t="s">
        <v>230</v>
      </c>
      <c r="B767" s="40" t="s">
        <v>233</v>
      </c>
      <c r="C767" s="118">
        <f>SUM(C768:C780)</f>
        <v>148580</v>
      </c>
      <c r="D767" s="204">
        <f>SUM(D768:D780)</f>
        <v>163438</v>
      </c>
    </row>
    <row r="768" spans="1:4" ht="25.5">
      <c r="A768" s="164">
        <v>3030</v>
      </c>
      <c r="B768" s="6" t="s">
        <v>21</v>
      </c>
      <c r="C768" s="114">
        <v>2153</v>
      </c>
      <c r="D768" s="210">
        <v>2368</v>
      </c>
    </row>
    <row r="769" spans="1:4" ht="25.5">
      <c r="A769" s="164">
        <v>4010</v>
      </c>
      <c r="B769" s="6" t="s">
        <v>4</v>
      </c>
      <c r="C769" s="114">
        <v>74000</v>
      </c>
      <c r="D769" s="210">
        <v>83000</v>
      </c>
    </row>
    <row r="770" spans="1:4" ht="12.75">
      <c r="A770" s="164">
        <v>4040</v>
      </c>
      <c r="B770" s="6" t="s">
        <v>26</v>
      </c>
      <c r="C770" s="114">
        <v>5665</v>
      </c>
      <c r="D770" s="210">
        <v>6232</v>
      </c>
    </row>
    <row r="771" spans="1:4" ht="25.5">
      <c r="A771" s="164">
        <v>4110</v>
      </c>
      <c r="B771" s="6" t="s">
        <v>6</v>
      </c>
      <c r="C771" s="114">
        <v>15862</v>
      </c>
      <c r="D771" s="210">
        <v>16871</v>
      </c>
    </row>
    <row r="772" spans="1:4" ht="12.75">
      <c r="A772" s="164">
        <v>4120</v>
      </c>
      <c r="B772" s="6" t="s">
        <v>7</v>
      </c>
      <c r="C772" s="114">
        <v>2493</v>
      </c>
      <c r="D772" s="210">
        <v>2742</v>
      </c>
    </row>
    <row r="773" spans="1:4" ht="38.25">
      <c r="A773" s="164">
        <v>4140</v>
      </c>
      <c r="B773" s="6" t="s">
        <v>27</v>
      </c>
      <c r="C773" s="114">
        <v>3384</v>
      </c>
      <c r="D773" s="210">
        <v>2700</v>
      </c>
    </row>
    <row r="774" spans="1:4" ht="12.75">
      <c r="A774" s="164">
        <v>4170</v>
      </c>
      <c r="B774" s="6" t="s">
        <v>8</v>
      </c>
      <c r="C774" s="114">
        <v>793</v>
      </c>
      <c r="D774" s="210">
        <v>872</v>
      </c>
    </row>
    <row r="775" spans="1:4" ht="12.75">
      <c r="A775" s="164">
        <v>4210</v>
      </c>
      <c r="B775" s="6" t="s">
        <v>9</v>
      </c>
      <c r="C775" s="114">
        <v>6221</v>
      </c>
      <c r="D775" s="210">
        <v>6854</v>
      </c>
    </row>
    <row r="776" spans="1:4" ht="12.75">
      <c r="A776" s="164">
        <v>4260</v>
      </c>
      <c r="B776" s="6" t="s">
        <v>20</v>
      </c>
      <c r="C776" s="114">
        <v>4305</v>
      </c>
      <c r="D776" s="210">
        <v>4736</v>
      </c>
    </row>
    <row r="777" spans="1:4" ht="12.75">
      <c r="A777" s="164">
        <v>4300</v>
      </c>
      <c r="B777" s="6" t="s">
        <v>10</v>
      </c>
      <c r="C777" s="114">
        <v>21544</v>
      </c>
      <c r="D777" s="210">
        <v>23698</v>
      </c>
    </row>
    <row r="778" spans="1:4" ht="38.25">
      <c r="A778" s="164">
        <v>4370</v>
      </c>
      <c r="B778" s="6" t="s">
        <v>11</v>
      </c>
      <c r="C778" s="114">
        <v>1500</v>
      </c>
      <c r="D778" s="210">
        <v>1650</v>
      </c>
    </row>
    <row r="779" spans="1:4" ht="12.75">
      <c r="A779" s="164">
        <v>4410</v>
      </c>
      <c r="B779" s="6" t="s">
        <v>24</v>
      </c>
      <c r="C779" s="114">
        <v>7931</v>
      </c>
      <c r="D779" s="210">
        <v>8724</v>
      </c>
    </row>
    <row r="780" spans="1:4" ht="29.25" customHeight="1" thickBot="1">
      <c r="A780" s="174">
        <v>4440</v>
      </c>
      <c r="B780" s="24" t="s">
        <v>32</v>
      </c>
      <c r="C780" s="115">
        <v>2729</v>
      </c>
      <c r="D780" s="215">
        <v>2991</v>
      </c>
    </row>
    <row r="781" spans="1:4" s="3" customFormat="1" ht="13.5" thickBot="1">
      <c r="A781" s="58" t="s">
        <v>199</v>
      </c>
      <c r="B781" s="33" t="s">
        <v>200</v>
      </c>
      <c r="C781" s="124">
        <f>SUM(C784:C786)</f>
        <v>2493944.01</v>
      </c>
      <c r="D781" s="34">
        <f>SUM(D784:D786)</f>
        <v>2800000</v>
      </c>
    </row>
    <row r="782" spans="1:4" s="23" customFormat="1" ht="12.75">
      <c r="A782" s="159" t="s">
        <v>230</v>
      </c>
      <c r="B782" s="40" t="s">
        <v>233</v>
      </c>
      <c r="C782" s="118">
        <f>SUM(C784:C785)</f>
        <v>1733944.01</v>
      </c>
      <c r="D782" s="204">
        <f>SUM(D784:D785)</f>
        <v>2000000</v>
      </c>
    </row>
    <row r="783" spans="1:4" s="19" customFormat="1" ht="12.75">
      <c r="A783" s="163"/>
      <c r="B783" s="20" t="s">
        <v>235</v>
      </c>
      <c r="C783" s="121">
        <f>SUM(C786)</f>
        <v>760000</v>
      </c>
      <c r="D783" s="209">
        <f>SUM(D786)</f>
        <v>800000</v>
      </c>
    </row>
    <row r="784" spans="1:4" ht="12.75">
      <c r="A784" s="164">
        <v>4260</v>
      </c>
      <c r="B784" s="6" t="s">
        <v>20</v>
      </c>
      <c r="C784" s="114">
        <v>1116363.54</v>
      </c>
      <c r="D784" s="210">
        <v>1300000</v>
      </c>
    </row>
    <row r="785" spans="1:4" ht="12.75">
      <c r="A785" s="164">
        <v>4270</v>
      </c>
      <c r="B785" s="6" t="s">
        <v>0</v>
      </c>
      <c r="C785" s="114">
        <v>617580.47</v>
      </c>
      <c r="D785" s="210">
        <v>700000</v>
      </c>
    </row>
    <row r="786" spans="1:4" s="10" customFormat="1" ht="27.75" customHeight="1" thickBot="1">
      <c r="A786" s="165">
        <v>6050</v>
      </c>
      <c r="B786" s="35" t="s">
        <v>1</v>
      </c>
      <c r="C786" s="116">
        <v>760000</v>
      </c>
      <c r="D786" s="211">
        <v>800000</v>
      </c>
    </row>
    <row r="787" spans="1:4" s="3" customFormat="1" ht="13.5" thickBot="1">
      <c r="A787" s="58" t="s">
        <v>201</v>
      </c>
      <c r="B787" s="33" t="s">
        <v>202</v>
      </c>
      <c r="C787" s="120">
        <f>SUM(C788:C789)</f>
        <v>176344</v>
      </c>
      <c r="D787" s="39">
        <f>SUM(D788:D789)</f>
        <v>85000</v>
      </c>
    </row>
    <row r="788" spans="1:4" s="23" customFormat="1" ht="12.75">
      <c r="A788" s="159" t="s">
        <v>230</v>
      </c>
      <c r="B788" s="40" t="s">
        <v>233</v>
      </c>
      <c r="C788" s="118">
        <f>SUM(C790:C791)</f>
        <v>171344</v>
      </c>
      <c r="D788" s="204">
        <f>SUM(D790:D791)</f>
        <v>85000</v>
      </c>
    </row>
    <row r="789" spans="1:4" s="19" customFormat="1" ht="12.75">
      <c r="A789" s="163"/>
      <c r="B789" s="20" t="s">
        <v>235</v>
      </c>
      <c r="C789" s="121">
        <f>SUM(C792)</f>
        <v>5000</v>
      </c>
      <c r="D789" s="209">
        <f>SUM(D792)</f>
        <v>0</v>
      </c>
    </row>
    <row r="790" spans="1:4" s="19" customFormat="1" ht="25.5">
      <c r="A790" s="195">
        <v>2650</v>
      </c>
      <c r="B790" s="8" t="s">
        <v>16</v>
      </c>
      <c r="C790" s="122">
        <v>80000</v>
      </c>
      <c r="D790" s="217">
        <v>0</v>
      </c>
    </row>
    <row r="791" spans="1:4" ht="12.75">
      <c r="A791" s="164">
        <v>4430</v>
      </c>
      <c r="B791" s="6" t="s">
        <v>12</v>
      </c>
      <c r="C791" s="114">
        <v>91344</v>
      </c>
      <c r="D791" s="210">
        <v>85000</v>
      </c>
    </row>
    <row r="792" spans="1:4" s="10" customFormat="1" ht="28.5" customHeight="1" thickBot="1">
      <c r="A792" s="165">
        <v>6050</v>
      </c>
      <c r="B792" s="35" t="s">
        <v>1</v>
      </c>
      <c r="C792" s="116">
        <v>5000</v>
      </c>
      <c r="D792" s="211">
        <v>0</v>
      </c>
    </row>
    <row r="793" spans="1:4" s="3" customFormat="1" ht="13.5" thickBot="1">
      <c r="A793" s="58" t="s">
        <v>203</v>
      </c>
      <c r="B793" s="33" t="s">
        <v>204</v>
      </c>
      <c r="C793" s="120">
        <f>SUM(C794:C795)</f>
        <v>2079654.3599999999</v>
      </c>
      <c r="D793" s="39">
        <f>SUM(D794:D795)</f>
        <v>2886304</v>
      </c>
    </row>
    <row r="794" spans="1:4" s="23" customFormat="1" ht="12.75">
      <c r="A794" s="159" t="s">
        <v>230</v>
      </c>
      <c r="B794" s="40" t="s">
        <v>233</v>
      </c>
      <c r="C794" s="118">
        <f>SUM(C796:C802)</f>
        <v>871154.36</v>
      </c>
      <c r="D794" s="204">
        <f>SUM(D796:D802)</f>
        <v>626304</v>
      </c>
    </row>
    <row r="795" spans="1:4" s="19" customFormat="1" ht="12.75">
      <c r="A795" s="163"/>
      <c r="B795" s="20" t="s">
        <v>235</v>
      </c>
      <c r="C795" s="121">
        <f>SUM(C803:C804)</f>
        <v>1208500</v>
      </c>
      <c r="D795" s="209">
        <f>SUM(D803:D804)</f>
        <v>2260000</v>
      </c>
    </row>
    <row r="796" spans="1:4" s="19" customFormat="1" ht="25.5">
      <c r="A796" s="170">
        <v>4110</v>
      </c>
      <c r="B796" s="8" t="s">
        <v>246</v>
      </c>
      <c r="C796" s="122">
        <v>70</v>
      </c>
      <c r="D796" s="217">
        <v>0</v>
      </c>
    </row>
    <row r="797" spans="1:4" ht="12.75">
      <c r="A797" s="164">
        <v>4170</v>
      </c>
      <c r="B797" s="6" t="s">
        <v>8</v>
      </c>
      <c r="C797" s="114">
        <v>8880</v>
      </c>
      <c r="D797" s="210">
        <v>7300</v>
      </c>
    </row>
    <row r="798" spans="1:4" ht="12.75">
      <c r="A798" s="164">
        <v>4210</v>
      </c>
      <c r="B798" s="6" t="s">
        <v>9</v>
      </c>
      <c r="C798" s="114">
        <v>39042</v>
      </c>
      <c r="D798" s="210">
        <v>32634</v>
      </c>
    </row>
    <row r="799" spans="1:4" ht="12.75">
      <c r="A799" s="164">
        <v>4260</v>
      </c>
      <c r="B799" s="6" t="s">
        <v>20</v>
      </c>
      <c r="C799" s="114">
        <v>15046.19</v>
      </c>
      <c r="D799" s="210">
        <v>17800</v>
      </c>
    </row>
    <row r="800" spans="1:4" ht="12.75">
      <c r="A800" s="164">
        <v>4270</v>
      </c>
      <c r="B800" s="6" t="s">
        <v>0</v>
      </c>
      <c r="C800" s="114">
        <v>343645.13</v>
      </c>
      <c r="D800" s="210">
        <v>0</v>
      </c>
    </row>
    <row r="801" spans="1:4" ht="12.75">
      <c r="A801" s="164">
        <v>4300</v>
      </c>
      <c r="B801" s="6" t="s">
        <v>10</v>
      </c>
      <c r="C801" s="114">
        <v>434268.04</v>
      </c>
      <c r="D801" s="210">
        <v>567690</v>
      </c>
    </row>
    <row r="802" spans="1:4" ht="12.75">
      <c r="A802" s="164">
        <v>4430</v>
      </c>
      <c r="B802" s="6" t="s">
        <v>12</v>
      </c>
      <c r="C802" s="114">
        <v>30203</v>
      </c>
      <c r="D802" s="210">
        <v>880</v>
      </c>
    </row>
    <row r="803" spans="1:4" s="10" customFormat="1" ht="25.5">
      <c r="A803" s="175">
        <v>6050</v>
      </c>
      <c r="B803" s="11" t="s">
        <v>1</v>
      </c>
      <c r="C803" s="123">
        <v>1204000</v>
      </c>
      <c r="D803" s="233">
        <v>2260000</v>
      </c>
    </row>
    <row r="804" spans="1:4" s="10" customFormat="1" ht="26.25" thickBot="1">
      <c r="A804" s="165">
        <v>6060</v>
      </c>
      <c r="B804" s="35" t="s">
        <v>18</v>
      </c>
      <c r="C804" s="116">
        <v>4500</v>
      </c>
      <c r="D804" s="211">
        <v>0</v>
      </c>
    </row>
    <row r="805" spans="1:4" s="3" customFormat="1" ht="33" customHeight="1" thickBot="1">
      <c r="A805" s="57" t="s">
        <v>205</v>
      </c>
      <c r="B805" s="28" t="s">
        <v>206</v>
      </c>
      <c r="C805" s="128">
        <f>SUM(C808,C817,C832,C838,C847)</f>
        <v>4649331.0200000005</v>
      </c>
      <c r="D805" s="29">
        <f>SUM(D808,D817,D832,D838,D847)</f>
        <v>6373969.0600000005</v>
      </c>
    </row>
    <row r="806" spans="1:4" s="23" customFormat="1" ht="12.75">
      <c r="A806" s="159" t="s">
        <v>230</v>
      </c>
      <c r="B806" s="40" t="s">
        <v>233</v>
      </c>
      <c r="C806" s="118">
        <f>SUM(C809,C818,C833,C839,C848)</f>
        <v>4094898.0200000005</v>
      </c>
      <c r="D806" s="204">
        <f>SUM(D809,D818,D833,D839,D848)</f>
        <v>5491969.0600000005</v>
      </c>
    </row>
    <row r="807" spans="1:4" s="19" customFormat="1" ht="13.5" thickBot="1">
      <c r="A807" s="161"/>
      <c r="B807" s="31" t="s">
        <v>235</v>
      </c>
      <c r="C807" s="119">
        <f>SUM(C819,C834,C840,C849)</f>
        <v>554433</v>
      </c>
      <c r="D807" s="208">
        <f>SUM(D819,D834,D840,D849)</f>
        <v>882000</v>
      </c>
    </row>
    <row r="808" spans="1:4" s="3" customFormat="1" ht="29.25" customHeight="1" thickBot="1">
      <c r="A808" s="58" t="s">
        <v>207</v>
      </c>
      <c r="B808" s="33" t="s">
        <v>208</v>
      </c>
      <c r="C808" s="124">
        <f>SUM(C809)</f>
        <v>166000</v>
      </c>
      <c r="D808" s="34">
        <f>SUM(D809)</f>
        <v>277500</v>
      </c>
    </row>
    <row r="809" spans="1:4" s="23" customFormat="1" ht="12.75">
      <c r="A809" s="159" t="s">
        <v>230</v>
      </c>
      <c r="B809" s="40" t="s">
        <v>233</v>
      </c>
      <c r="C809" s="118">
        <f>SUM(C810:C816)</f>
        <v>166000</v>
      </c>
      <c r="D809" s="204">
        <f>SUM(D810:D816)</f>
        <v>277500</v>
      </c>
    </row>
    <row r="810" spans="1:4" s="23" customFormat="1" ht="12.75">
      <c r="A810" s="189">
        <v>4170</v>
      </c>
      <c r="B810" s="6" t="s">
        <v>8</v>
      </c>
      <c r="C810" s="144">
        <v>0</v>
      </c>
      <c r="D810" s="236">
        <v>13700</v>
      </c>
    </row>
    <row r="811" spans="1:4" s="23" customFormat="1" ht="12.75">
      <c r="A811" s="189">
        <v>4210</v>
      </c>
      <c r="B811" s="6" t="s">
        <v>9</v>
      </c>
      <c r="C811" s="144">
        <v>0</v>
      </c>
      <c r="D811" s="236">
        <v>33200</v>
      </c>
    </row>
    <row r="812" spans="1:4" s="23" customFormat="1" ht="12.75">
      <c r="A812" s="189">
        <v>4300</v>
      </c>
      <c r="B812" s="6" t="s">
        <v>10</v>
      </c>
      <c r="C812" s="144">
        <v>0</v>
      </c>
      <c r="D812" s="236">
        <v>2900</v>
      </c>
    </row>
    <row r="813" spans="1:4" s="23" customFormat="1" ht="12.75">
      <c r="A813" s="189">
        <v>4430</v>
      </c>
      <c r="B813" s="6" t="s">
        <v>12</v>
      </c>
      <c r="C813" s="144">
        <v>0</v>
      </c>
      <c r="D813" s="236">
        <v>700</v>
      </c>
    </row>
    <row r="814" spans="1:4" ht="38.25">
      <c r="A814" s="176">
        <v>2800</v>
      </c>
      <c r="B814" s="6" t="s">
        <v>49</v>
      </c>
      <c r="C814" s="114">
        <v>59000</v>
      </c>
      <c r="D814" s="210">
        <v>100000</v>
      </c>
    </row>
    <row r="815" spans="1:4" ht="51">
      <c r="A815" s="176">
        <v>2820</v>
      </c>
      <c r="B815" s="6" t="s">
        <v>17</v>
      </c>
      <c r="C815" s="114">
        <v>107000</v>
      </c>
      <c r="D815" s="210">
        <v>125000</v>
      </c>
    </row>
    <row r="816" spans="1:4" ht="64.5" thickBot="1">
      <c r="A816" s="182">
        <v>2830</v>
      </c>
      <c r="B816" s="24" t="s">
        <v>35</v>
      </c>
      <c r="C816" s="115">
        <v>0</v>
      </c>
      <c r="D816" s="215">
        <v>2000</v>
      </c>
    </row>
    <row r="817" spans="1:4" s="3" customFormat="1" ht="33.75" customHeight="1" thickBot="1">
      <c r="A817" s="58" t="s">
        <v>209</v>
      </c>
      <c r="B817" s="33" t="s">
        <v>210</v>
      </c>
      <c r="C817" s="124">
        <f>SUM(C818:C819)</f>
        <v>2488041.27</v>
      </c>
      <c r="D817" s="34">
        <f>SUM(D818:D819)</f>
        <v>2530876</v>
      </c>
    </row>
    <row r="818" spans="1:4" s="23" customFormat="1" ht="12.75">
      <c r="A818" s="159" t="s">
        <v>230</v>
      </c>
      <c r="B818" s="40" t="s">
        <v>233</v>
      </c>
      <c r="C818" s="118">
        <f>SUM(C820:C829)</f>
        <v>2065608.27</v>
      </c>
      <c r="D818" s="204">
        <f>SUM(D820:D829)</f>
        <v>2498876</v>
      </c>
    </row>
    <row r="819" spans="1:4" s="19" customFormat="1" ht="12.75">
      <c r="A819" s="163"/>
      <c r="B819" s="20" t="s">
        <v>235</v>
      </c>
      <c r="C819" s="121">
        <f>SUM(C830:C831)</f>
        <v>422433</v>
      </c>
      <c r="D819" s="209">
        <f>SUM(D830:D831)</f>
        <v>32000</v>
      </c>
    </row>
    <row r="820" spans="1:4" ht="25.5">
      <c r="A820" s="176">
        <v>2480</v>
      </c>
      <c r="B820" s="6" t="s">
        <v>58</v>
      </c>
      <c r="C820" s="114">
        <v>1648137</v>
      </c>
      <c r="D820" s="210">
        <v>2114000</v>
      </c>
    </row>
    <row r="821" spans="1:4" ht="25.5">
      <c r="A821" s="164">
        <v>4110</v>
      </c>
      <c r="B821" s="6" t="s">
        <v>6</v>
      </c>
      <c r="C821" s="114">
        <v>3647</v>
      </c>
      <c r="D821" s="210">
        <v>1724</v>
      </c>
    </row>
    <row r="822" spans="1:4" ht="12.75">
      <c r="A822" s="164">
        <v>4120</v>
      </c>
      <c r="B822" s="6" t="s">
        <v>7</v>
      </c>
      <c r="C822" s="114">
        <v>597</v>
      </c>
      <c r="D822" s="210">
        <v>279</v>
      </c>
    </row>
    <row r="823" spans="1:4" ht="12.75">
      <c r="A823" s="164">
        <v>4170</v>
      </c>
      <c r="B823" s="6" t="s">
        <v>8</v>
      </c>
      <c r="C823" s="114">
        <v>26720</v>
      </c>
      <c r="D823" s="210">
        <v>11480</v>
      </c>
    </row>
    <row r="824" spans="1:4" ht="12.75">
      <c r="A824" s="164">
        <v>4210</v>
      </c>
      <c r="B824" s="6" t="s">
        <v>9</v>
      </c>
      <c r="C824" s="114">
        <v>127727</v>
      </c>
      <c r="D824" s="210">
        <v>140301</v>
      </c>
    </row>
    <row r="825" spans="1:4" ht="12.75">
      <c r="A825" s="164">
        <v>4260</v>
      </c>
      <c r="B825" s="6" t="s">
        <v>20</v>
      </c>
      <c r="C825" s="114">
        <v>39551.27</v>
      </c>
      <c r="D825" s="210">
        <v>43250</v>
      </c>
    </row>
    <row r="826" spans="1:4" ht="12.75">
      <c r="A826" s="164">
        <v>4270</v>
      </c>
      <c r="B826" s="6" t="s">
        <v>0</v>
      </c>
      <c r="C826" s="114">
        <v>188675</v>
      </c>
      <c r="D826" s="210">
        <v>169882</v>
      </c>
    </row>
    <row r="827" spans="1:4" ht="12.75">
      <c r="A827" s="164">
        <v>4300</v>
      </c>
      <c r="B827" s="6" t="s">
        <v>10</v>
      </c>
      <c r="C827" s="114">
        <v>20424</v>
      </c>
      <c r="D827" s="210">
        <v>11700</v>
      </c>
    </row>
    <row r="828" spans="1:4" ht="25.5">
      <c r="A828" s="164">
        <v>4350</v>
      </c>
      <c r="B828" s="6" t="s">
        <v>33</v>
      </c>
      <c r="C828" s="114">
        <v>1788</v>
      </c>
      <c r="D828" s="210"/>
    </row>
    <row r="829" spans="1:4" ht="12.75">
      <c r="A829" s="164">
        <v>4430</v>
      </c>
      <c r="B829" s="6" t="s">
        <v>12</v>
      </c>
      <c r="C829" s="114">
        <v>8342</v>
      </c>
      <c r="D829" s="210">
        <v>6260</v>
      </c>
    </row>
    <row r="830" spans="1:4" s="10" customFormat="1" ht="25.5">
      <c r="A830" s="175">
        <v>6050</v>
      </c>
      <c r="B830" s="11" t="s">
        <v>1</v>
      </c>
      <c r="C830" s="123">
        <v>410548</v>
      </c>
      <c r="D830" s="233">
        <v>32000</v>
      </c>
    </row>
    <row r="831" spans="1:4" s="10" customFormat="1" ht="26.25" thickBot="1">
      <c r="A831" s="185">
        <v>6060</v>
      </c>
      <c r="B831" s="88" t="s">
        <v>18</v>
      </c>
      <c r="C831" s="138">
        <v>11885</v>
      </c>
      <c r="D831" s="234">
        <v>0</v>
      </c>
    </row>
    <row r="832" spans="1:4" s="3" customFormat="1" ht="13.5" thickBot="1">
      <c r="A832" s="75" t="s">
        <v>211</v>
      </c>
      <c r="B832" s="76" t="s">
        <v>212</v>
      </c>
      <c r="C832" s="142">
        <f>SUM(C833:C834)</f>
        <v>1320704</v>
      </c>
      <c r="D832" s="77">
        <f>SUM(D833:D834)</f>
        <v>2040000</v>
      </c>
    </row>
    <row r="833" spans="1:4" s="23" customFormat="1" ht="12.75">
      <c r="A833" s="159" t="s">
        <v>230</v>
      </c>
      <c r="B833" s="40" t="s">
        <v>233</v>
      </c>
      <c r="C833" s="118">
        <f>SUM(C835:C836)</f>
        <v>1220704</v>
      </c>
      <c r="D833" s="204">
        <f>SUM(D835:D836)</f>
        <v>1190000</v>
      </c>
    </row>
    <row r="834" spans="1:4" s="19" customFormat="1" ht="12.75">
      <c r="A834" s="163"/>
      <c r="B834" s="20" t="s">
        <v>235</v>
      </c>
      <c r="C834" s="121">
        <f>SUM(C837)</f>
        <v>100000</v>
      </c>
      <c r="D834" s="209">
        <f>SUM(D837)</f>
        <v>850000</v>
      </c>
    </row>
    <row r="835" spans="1:4" ht="25.5">
      <c r="A835" s="176">
        <v>2480</v>
      </c>
      <c r="B835" s="6" t="s">
        <v>58</v>
      </c>
      <c r="C835" s="114">
        <v>1219704</v>
      </c>
      <c r="D835" s="210">
        <v>1190000</v>
      </c>
    </row>
    <row r="836" spans="1:4" ht="12.75">
      <c r="A836" s="174">
        <v>4210</v>
      </c>
      <c r="B836" s="24" t="s">
        <v>9</v>
      </c>
      <c r="C836" s="115">
        <v>1000</v>
      </c>
      <c r="D836" s="215">
        <v>0</v>
      </c>
    </row>
    <row r="837" spans="1:4" s="10" customFormat="1" ht="24.75" customHeight="1" thickBot="1">
      <c r="A837" s="175">
        <v>6050</v>
      </c>
      <c r="B837" s="11" t="s">
        <v>1</v>
      </c>
      <c r="C837" s="123">
        <v>100000</v>
      </c>
      <c r="D837" s="233">
        <v>850000</v>
      </c>
    </row>
    <row r="838" spans="1:4" s="3" customFormat="1" ht="39" customHeight="1" thickBot="1">
      <c r="A838" s="58" t="s">
        <v>213</v>
      </c>
      <c r="B838" s="33" t="s">
        <v>214</v>
      </c>
      <c r="C838" s="124">
        <f>SUM(C839:C840)</f>
        <v>221336.51</v>
      </c>
      <c r="D838" s="34">
        <f>SUM(D839:D840)</f>
        <v>975843.06</v>
      </c>
    </row>
    <row r="839" spans="1:4" s="23" customFormat="1" ht="12.75">
      <c r="A839" s="159" t="s">
        <v>230</v>
      </c>
      <c r="B839" s="40" t="s">
        <v>233</v>
      </c>
      <c r="C839" s="118">
        <f>SUM(C841:C845)</f>
        <v>199336.51</v>
      </c>
      <c r="D839" s="204">
        <f>SUM(D841:D845)</f>
        <v>975843.06</v>
      </c>
    </row>
    <row r="840" spans="1:4" s="19" customFormat="1" ht="12.75">
      <c r="A840" s="163"/>
      <c r="B840" s="20" t="s">
        <v>235</v>
      </c>
      <c r="C840" s="121">
        <f>SUM(C846)</f>
        <v>22000</v>
      </c>
      <c r="D840" s="209">
        <f>SUM(D846)</f>
        <v>0</v>
      </c>
    </row>
    <row r="841" spans="1:4" ht="89.25">
      <c r="A841" s="176">
        <v>2720</v>
      </c>
      <c r="B841" s="6" t="s">
        <v>59</v>
      </c>
      <c r="C841" s="114">
        <v>108336.51</v>
      </c>
      <c r="D841" s="210">
        <v>435843.06</v>
      </c>
    </row>
    <row r="842" spans="1:4" ht="12.75">
      <c r="A842" s="177">
        <v>4170</v>
      </c>
      <c r="B842" s="83" t="s">
        <v>241</v>
      </c>
      <c r="C842" s="135">
        <v>1000</v>
      </c>
      <c r="D842" s="243">
        <v>0</v>
      </c>
    </row>
    <row r="843" spans="1:4" ht="12.75">
      <c r="A843" s="164">
        <v>4270</v>
      </c>
      <c r="B843" s="6" t="s">
        <v>0</v>
      </c>
      <c r="C843" s="114">
        <v>50000</v>
      </c>
      <c r="D843" s="210">
        <v>0</v>
      </c>
    </row>
    <row r="844" spans="1:4" ht="12.75">
      <c r="A844" s="174">
        <v>4300</v>
      </c>
      <c r="B844" s="24" t="s">
        <v>10</v>
      </c>
      <c r="C844" s="115">
        <v>40000</v>
      </c>
      <c r="D844" s="215">
        <v>40000</v>
      </c>
    </row>
    <row r="845" spans="1:4" ht="63.75">
      <c r="A845" s="174">
        <v>4340</v>
      </c>
      <c r="B845" s="24" t="s">
        <v>286</v>
      </c>
      <c r="C845" s="115">
        <v>0</v>
      </c>
      <c r="D845" s="215">
        <v>500000</v>
      </c>
    </row>
    <row r="846" spans="1:4" s="10" customFormat="1" ht="25.5" customHeight="1" thickBot="1">
      <c r="A846" s="165">
        <v>6050</v>
      </c>
      <c r="B846" s="35" t="s">
        <v>1</v>
      </c>
      <c r="C846" s="116">
        <v>22000</v>
      </c>
      <c r="D846" s="211">
        <v>0</v>
      </c>
    </row>
    <row r="847" spans="1:4" s="10" customFormat="1" ht="13.5" thickBot="1">
      <c r="A847" s="58" t="s">
        <v>215</v>
      </c>
      <c r="B847" s="33" t="s">
        <v>68</v>
      </c>
      <c r="C847" s="124">
        <f>SUM(C848:C849)</f>
        <v>453249.24</v>
      </c>
      <c r="D847" s="34">
        <f>SUM(D848:D849)</f>
        <v>549750</v>
      </c>
    </row>
    <row r="848" spans="1:4" s="23" customFormat="1" ht="12.75">
      <c r="A848" s="159" t="s">
        <v>230</v>
      </c>
      <c r="B848" s="40" t="s">
        <v>231</v>
      </c>
      <c r="C848" s="118">
        <f>SUM(C850:C859)</f>
        <v>443249.24</v>
      </c>
      <c r="D848" s="204">
        <f>SUM(D850:D859)</f>
        <v>549750</v>
      </c>
    </row>
    <row r="849" spans="1:4" s="19" customFormat="1" ht="12.75">
      <c r="A849" s="163"/>
      <c r="B849" s="20" t="s">
        <v>235</v>
      </c>
      <c r="C849" s="121">
        <f>SUM(C860)</f>
        <v>10000</v>
      </c>
      <c r="D849" s="209">
        <f>SUM(D860)</f>
        <v>0</v>
      </c>
    </row>
    <row r="850" spans="1:4" s="10" customFormat="1" ht="25.5">
      <c r="A850" s="196">
        <v>3020</v>
      </c>
      <c r="B850" s="83" t="s">
        <v>3</v>
      </c>
      <c r="C850" s="135">
        <v>20000</v>
      </c>
      <c r="D850" s="243">
        <v>20000</v>
      </c>
    </row>
    <row r="851" spans="1:4" s="10" customFormat="1" ht="12.75">
      <c r="A851" s="196">
        <v>4090</v>
      </c>
      <c r="B851" s="83" t="s">
        <v>22</v>
      </c>
      <c r="C851" s="135">
        <v>5000</v>
      </c>
      <c r="D851" s="243">
        <v>10000</v>
      </c>
    </row>
    <row r="852" spans="1:4" s="10" customFormat="1" ht="25.5">
      <c r="A852" s="196">
        <v>4110</v>
      </c>
      <c r="B852" s="83" t="s">
        <v>246</v>
      </c>
      <c r="C852" s="135">
        <v>0</v>
      </c>
      <c r="D852" s="243">
        <v>6400</v>
      </c>
    </row>
    <row r="853" spans="1:4" s="10" customFormat="1" ht="12.75">
      <c r="A853" s="196">
        <v>4120</v>
      </c>
      <c r="B853" s="83" t="s">
        <v>7</v>
      </c>
      <c r="C853" s="135">
        <v>0</v>
      </c>
      <c r="D853" s="243">
        <v>1000</v>
      </c>
    </row>
    <row r="854" spans="1:4" s="10" customFormat="1" ht="12.75">
      <c r="A854" s="196">
        <v>4170</v>
      </c>
      <c r="B854" s="83" t="s">
        <v>241</v>
      </c>
      <c r="C854" s="135">
        <v>49700</v>
      </c>
      <c r="D854" s="243">
        <v>30000</v>
      </c>
    </row>
    <row r="855" spans="1:4" s="10" customFormat="1" ht="12.75">
      <c r="A855" s="196">
        <v>4210</v>
      </c>
      <c r="B855" s="83" t="s">
        <v>9</v>
      </c>
      <c r="C855" s="135">
        <v>62989.89</v>
      </c>
      <c r="D855" s="243">
        <v>85200</v>
      </c>
    </row>
    <row r="856" spans="1:4" s="10" customFormat="1" ht="12.75">
      <c r="A856" s="196">
        <v>4260</v>
      </c>
      <c r="B856" s="83" t="s">
        <v>20</v>
      </c>
      <c r="C856" s="135">
        <v>1000</v>
      </c>
      <c r="D856" s="243">
        <v>0</v>
      </c>
    </row>
    <row r="857" spans="1:4" s="10" customFormat="1" ht="12.75">
      <c r="A857" s="196">
        <v>4300</v>
      </c>
      <c r="B857" s="83" t="s">
        <v>10</v>
      </c>
      <c r="C857" s="135">
        <v>300459.35</v>
      </c>
      <c r="D857" s="243">
        <v>394650</v>
      </c>
    </row>
    <row r="858" spans="1:4" s="10" customFormat="1" ht="25.5">
      <c r="A858" s="196">
        <v>4380</v>
      </c>
      <c r="B858" s="83" t="s">
        <v>60</v>
      </c>
      <c r="C858" s="135">
        <v>2000</v>
      </c>
      <c r="D858" s="243">
        <v>2500</v>
      </c>
    </row>
    <row r="859" spans="1:4" s="10" customFormat="1" ht="12.75">
      <c r="A859" s="196">
        <v>4430</v>
      </c>
      <c r="B859" s="83" t="s">
        <v>12</v>
      </c>
      <c r="C859" s="135">
        <v>2100</v>
      </c>
      <c r="D859" s="243">
        <v>0</v>
      </c>
    </row>
    <row r="860" spans="1:4" s="10" customFormat="1" ht="26.25" customHeight="1" thickBot="1">
      <c r="A860" s="185">
        <v>6050</v>
      </c>
      <c r="B860" s="88" t="s">
        <v>1</v>
      </c>
      <c r="C860" s="138">
        <v>10000</v>
      </c>
      <c r="D860" s="234">
        <v>0</v>
      </c>
    </row>
    <row r="861" spans="1:4" s="3" customFormat="1" ht="13.5" thickBot="1">
      <c r="A861" s="72" t="s">
        <v>216</v>
      </c>
      <c r="B861" s="73" t="s">
        <v>217</v>
      </c>
      <c r="C861" s="150">
        <f>SUM(C866,C880,C885,C889)</f>
        <v>2023977.44</v>
      </c>
      <c r="D861" s="74">
        <f>SUM(D866,D880,D885,D889)</f>
        <v>4120582</v>
      </c>
    </row>
    <row r="862" spans="1:4" s="23" customFormat="1" ht="12.75">
      <c r="A862" s="159" t="s">
        <v>230</v>
      </c>
      <c r="B862" s="40" t="s">
        <v>233</v>
      </c>
      <c r="C862" s="118">
        <f>SUM(C867,C881,C886,C890)</f>
        <v>791824.44</v>
      </c>
      <c r="D862" s="204">
        <f>SUM(D867,D881,D886,D890)</f>
        <v>1262722</v>
      </c>
    </row>
    <row r="863" spans="1:4" s="23" customFormat="1" ht="12.75">
      <c r="A863" s="159"/>
      <c r="B863" s="107" t="s">
        <v>274</v>
      </c>
      <c r="C863" s="129">
        <f>SUM(C864:C865)</f>
        <v>1232153</v>
      </c>
      <c r="D863" s="206">
        <f>SUM(D864:D865)</f>
        <v>2857860</v>
      </c>
    </row>
    <row r="864" spans="1:4" s="16" customFormat="1" ht="12.75">
      <c r="A864" s="160"/>
      <c r="B864" s="17" t="s">
        <v>234</v>
      </c>
      <c r="C864" s="133">
        <f>SUM(C882)</f>
        <v>51000</v>
      </c>
      <c r="D864" s="207">
        <f>SUM(D882)</f>
        <v>0</v>
      </c>
    </row>
    <row r="865" spans="1:4" s="19" customFormat="1" ht="13.5" thickBot="1">
      <c r="A865" s="161"/>
      <c r="B865" s="31" t="s">
        <v>235</v>
      </c>
      <c r="C865" s="119">
        <f>SUM(C892,C868)</f>
        <v>1181153</v>
      </c>
      <c r="D865" s="208">
        <f>SUM(D892,D868)</f>
        <v>2857860</v>
      </c>
    </row>
    <row r="866" spans="1:4" s="3" customFormat="1" ht="13.5" thickBot="1">
      <c r="A866" s="58" t="s">
        <v>218</v>
      </c>
      <c r="B866" s="33" t="s">
        <v>219</v>
      </c>
      <c r="C866" s="124">
        <f>SUM(C867:C868)</f>
        <v>1362229.44</v>
      </c>
      <c r="D866" s="34">
        <f>SUM(D867:D868)</f>
        <v>3098592</v>
      </c>
    </row>
    <row r="867" spans="1:4" s="23" customFormat="1" ht="12.75">
      <c r="A867" s="159" t="s">
        <v>230</v>
      </c>
      <c r="B867" s="40" t="s">
        <v>233</v>
      </c>
      <c r="C867" s="118">
        <f>SUM(C869:C877)</f>
        <v>199920.44</v>
      </c>
      <c r="D867" s="204">
        <f>SUM(D869:D877)</f>
        <v>250832</v>
      </c>
    </row>
    <row r="868" spans="1:4" s="19" customFormat="1" ht="12.75">
      <c r="A868" s="163"/>
      <c r="B868" s="20" t="s">
        <v>235</v>
      </c>
      <c r="C868" s="121">
        <f>SUM(C878:C879)</f>
        <v>1162309</v>
      </c>
      <c r="D868" s="209">
        <f>SUM(D878:D879)</f>
        <v>2847760</v>
      </c>
    </row>
    <row r="869" spans="1:4" ht="25.5">
      <c r="A869" s="176">
        <v>2650</v>
      </c>
      <c r="B869" s="6" t="s">
        <v>16</v>
      </c>
      <c r="C869" s="114">
        <v>100000</v>
      </c>
      <c r="D869" s="210">
        <v>120000</v>
      </c>
    </row>
    <row r="870" spans="1:4" ht="12.75">
      <c r="A870" s="164">
        <v>4210</v>
      </c>
      <c r="B870" s="6" t="s">
        <v>9</v>
      </c>
      <c r="C870" s="114">
        <v>34806</v>
      </c>
      <c r="D870" s="210">
        <v>27078</v>
      </c>
    </row>
    <row r="871" spans="1:4" ht="12.75">
      <c r="A871" s="164">
        <v>4260</v>
      </c>
      <c r="B871" s="6" t="s">
        <v>20</v>
      </c>
      <c r="C871" s="114">
        <v>11848.44</v>
      </c>
      <c r="D871" s="210">
        <v>17650</v>
      </c>
    </row>
    <row r="872" spans="1:4" ht="12.75">
      <c r="A872" s="164">
        <v>4270</v>
      </c>
      <c r="B872" s="6" t="s">
        <v>0</v>
      </c>
      <c r="C872" s="114">
        <v>43366</v>
      </c>
      <c r="D872" s="210">
        <v>80000</v>
      </c>
    </row>
    <row r="873" spans="1:4" ht="12.75">
      <c r="A873" s="164">
        <v>4300</v>
      </c>
      <c r="B873" s="6" t="s">
        <v>10</v>
      </c>
      <c r="C873" s="114">
        <v>7200</v>
      </c>
      <c r="D873" s="210">
        <v>2720</v>
      </c>
    </row>
    <row r="874" spans="1:4" ht="25.5">
      <c r="A874" s="164">
        <v>4350</v>
      </c>
      <c r="B874" s="6" t="s">
        <v>33</v>
      </c>
      <c r="C874" s="114">
        <v>150</v>
      </c>
      <c r="D874" s="210">
        <v>184</v>
      </c>
    </row>
    <row r="875" spans="1:4" ht="38.25">
      <c r="A875" s="164">
        <v>4370</v>
      </c>
      <c r="B875" s="6" t="s">
        <v>260</v>
      </c>
      <c r="C875" s="114">
        <v>100</v>
      </c>
      <c r="D875" s="210">
        <v>100</v>
      </c>
    </row>
    <row r="876" spans="1:4" ht="12.75">
      <c r="A876" s="164">
        <v>4430</v>
      </c>
      <c r="B876" s="6" t="s">
        <v>12</v>
      </c>
      <c r="C876" s="114">
        <v>1550</v>
      </c>
      <c r="D876" s="210">
        <v>3100</v>
      </c>
    </row>
    <row r="877" spans="1:4" ht="25.5">
      <c r="A877" s="164">
        <v>4750</v>
      </c>
      <c r="B877" s="6" t="s">
        <v>14</v>
      </c>
      <c r="C877" s="114">
        <v>900</v>
      </c>
      <c r="D877" s="210"/>
    </row>
    <row r="878" spans="1:4" s="10" customFormat="1" ht="25.5">
      <c r="A878" s="175">
        <v>6050</v>
      </c>
      <c r="B878" s="11" t="s">
        <v>1</v>
      </c>
      <c r="C878" s="123">
        <v>1144309</v>
      </c>
      <c r="D878" s="233">
        <v>2847760</v>
      </c>
    </row>
    <row r="879" spans="1:4" s="10" customFormat="1" ht="26.25" thickBot="1">
      <c r="A879" s="165">
        <v>6060</v>
      </c>
      <c r="B879" s="35" t="s">
        <v>18</v>
      </c>
      <c r="C879" s="116">
        <v>18000</v>
      </c>
      <c r="D879" s="211">
        <v>0</v>
      </c>
    </row>
    <row r="880" spans="1:4" s="3" customFormat="1" ht="13.5" thickBot="1">
      <c r="A880" s="58" t="s">
        <v>220</v>
      </c>
      <c r="B880" s="33" t="s">
        <v>221</v>
      </c>
      <c r="C880" s="120">
        <f>SUM(C881:C882)</f>
        <v>297000</v>
      </c>
      <c r="D880" s="39">
        <f>SUM(D881:D882)</f>
        <v>254000</v>
      </c>
    </row>
    <row r="881" spans="1:4" s="23" customFormat="1" ht="12.75">
      <c r="A881" s="159" t="s">
        <v>230</v>
      </c>
      <c r="B881" s="40" t="s">
        <v>233</v>
      </c>
      <c r="C881" s="118">
        <f>SUM(C883)</f>
        <v>246000</v>
      </c>
      <c r="D881" s="204">
        <f>SUM(D883)</f>
        <v>254000</v>
      </c>
    </row>
    <row r="882" spans="1:4" s="23" customFormat="1" ht="12.75">
      <c r="A882" s="197" t="s">
        <v>230</v>
      </c>
      <c r="B882" s="99" t="s">
        <v>232</v>
      </c>
      <c r="C882" s="154">
        <f>SUM(C884)</f>
        <v>51000</v>
      </c>
      <c r="D882" s="244">
        <f>SUM(D884)</f>
        <v>0</v>
      </c>
    </row>
    <row r="883" spans="1:4" ht="25.5">
      <c r="A883" s="182">
        <v>2650</v>
      </c>
      <c r="B883" s="24" t="s">
        <v>16</v>
      </c>
      <c r="C883" s="115">
        <v>246000</v>
      </c>
      <c r="D883" s="215">
        <v>254000</v>
      </c>
    </row>
    <row r="884" spans="1:4" ht="75" customHeight="1" thickBot="1">
      <c r="A884" s="198">
        <v>6210</v>
      </c>
      <c r="B884" s="100" t="s">
        <v>270</v>
      </c>
      <c r="C884" s="155">
        <v>51000</v>
      </c>
      <c r="D884" s="245">
        <v>0</v>
      </c>
    </row>
    <row r="885" spans="1:4" s="3" customFormat="1" ht="33" customHeight="1" thickBot="1">
      <c r="A885" s="75" t="s">
        <v>222</v>
      </c>
      <c r="B885" s="76" t="s">
        <v>223</v>
      </c>
      <c r="C885" s="142">
        <f>SUM(C886)</f>
        <v>237000</v>
      </c>
      <c r="D885" s="77">
        <f>SUM(D886)</f>
        <v>630000</v>
      </c>
    </row>
    <row r="886" spans="1:4" s="23" customFormat="1" ht="12.75">
      <c r="A886" s="159" t="s">
        <v>230</v>
      </c>
      <c r="B886" s="40" t="s">
        <v>233</v>
      </c>
      <c r="C886" s="118">
        <f>SUM(C887:C888)</f>
        <v>237000</v>
      </c>
      <c r="D886" s="204">
        <f>SUM(D887:D888)</f>
        <v>630000</v>
      </c>
    </row>
    <row r="887" spans="1:4" ht="51">
      <c r="A887" s="182">
        <v>2820</v>
      </c>
      <c r="B887" s="24" t="s">
        <v>17</v>
      </c>
      <c r="C887" s="115">
        <v>237000</v>
      </c>
      <c r="D887" s="215">
        <v>585000</v>
      </c>
    </row>
    <row r="888" spans="1:4" ht="13.5" thickBot="1">
      <c r="A888" s="183">
        <v>4270</v>
      </c>
      <c r="B888" s="24" t="s">
        <v>0</v>
      </c>
      <c r="C888" s="25">
        <v>0</v>
      </c>
      <c r="D888" s="215">
        <v>45000</v>
      </c>
    </row>
    <row r="889" spans="1:4" s="3" customFormat="1" ht="13.5" thickBot="1">
      <c r="A889" s="58" t="s">
        <v>224</v>
      </c>
      <c r="B889" s="33" t="s">
        <v>68</v>
      </c>
      <c r="C889" s="120">
        <f>SUM(C890,C892:C892)</f>
        <v>127748</v>
      </c>
      <c r="D889" s="39">
        <f>SUM(D890,D892:D892)</f>
        <v>137990</v>
      </c>
    </row>
    <row r="890" spans="1:4" s="23" customFormat="1" ht="12.75">
      <c r="A890" s="181" t="s">
        <v>230</v>
      </c>
      <c r="B890" s="40" t="s">
        <v>233</v>
      </c>
      <c r="C890" s="118">
        <f>SUM(C893:C900)</f>
        <v>108904</v>
      </c>
      <c r="D890" s="118">
        <f>SUM(D893:D900)</f>
        <v>127890</v>
      </c>
    </row>
    <row r="891" spans="1:4" s="23" customFormat="1" ht="12.75">
      <c r="A891" s="181"/>
      <c r="B891" s="107" t="s">
        <v>274</v>
      </c>
      <c r="C891" s="129">
        <f>SUM(C892:C892)</f>
        <v>18844</v>
      </c>
      <c r="D891" s="206">
        <f>SUM(D892:D892)</f>
        <v>10100</v>
      </c>
    </row>
    <row r="892" spans="1:4" s="16" customFormat="1" ht="12.75">
      <c r="A892" s="180"/>
      <c r="B892" s="20" t="s">
        <v>235</v>
      </c>
      <c r="C892" s="121">
        <f>SUM(C901)</f>
        <v>18844</v>
      </c>
      <c r="D892" s="209">
        <f>SUM(D901)</f>
        <v>10100</v>
      </c>
    </row>
    <row r="893" spans="1:4" s="16" customFormat="1" ht="25.5">
      <c r="A893" s="96">
        <v>4110</v>
      </c>
      <c r="B893" s="8" t="s">
        <v>246</v>
      </c>
      <c r="C893" s="122">
        <v>0</v>
      </c>
      <c r="D893" s="217">
        <v>640</v>
      </c>
    </row>
    <row r="894" spans="1:4" s="16" customFormat="1" ht="12.75">
      <c r="A894" s="96">
        <v>4120</v>
      </c>
      <c r="B894" s="8" t="s">
        <v>7</v>
      </c>
      <c r="C894" s="122">
        <v>0</v>
      </c>
      <c r="D894" s="217">
        <v>100</v>
      </c>
    </row>
    <row r="895" spans="1:4" ht="12.75">
      <c r="A895" s="164">
        <v>4170</v>
      </c>
      <c r="B895" s="6" t="s">
        <v>8</v>
      </c>
      <c r="C895" s="114">
        <v>4000</v>
      </c>
      <c r="D895" s="210">
        <v>4000</v>
      </c>
    </row>
    <row r="896" spans="1:4" ht="12.75">
      <c r="A896" s="164">
        <v>4210</v>
      </c>
      <c r="B896" s="6" t="s">
        <v>9</v>
      </c>
      <c r="C896" s="114">
        <v>64214</v>
      </c>
      <c r="D896" s="210">
        <v>89900</v>
      </c>
    </row>
    <row r="897" spans="1:4" ht="12.75">
      <c r="A897" s="164">
        <v>4260</v>
      </c>
      <c r="B897" s="6" t="s">
        <v>20</v>
      </c>
      <c r="C897" s="114">
        <v>360</v>
      </c>
      <c r="D897" s="210">
        <v>0</v>
      </c>
    </row>
    <row r="898" spans="1:4" ht="12.75">
      <c r="A898" s="164">
        <v>4300</v>
      </c>
      <c r="B898" s="6" t="s">
        <v>10</v>
      </c>
      <c r="C898" s="114">
        <v>37810</v>
      </c>
      <c r="D898" s="7">
        <v>28100</v>
      </c>
    </row>
    <row r="899" spans="1:4" ht="25.5">
      <c r="A899" s="164">
        <v>4380</v>
      </c>
      <c r="B899" s="6" t="s">
        <v>60</v>
      </c>
      <c r="C899" s="114">
        <v>1000</v>
      </c>
      <c r="D899" s="210">
        <v>1000</v>
      </c>
    </row>
    <row r="900" spans="1:4" ht="12.75">
      <c r="A900" s="164">
        <v>4430</v>
      </c>
      <c r="B900" s="6" t="s">
        <v>12</v>
      </c>
      <c r="C900" s="114">
        <v>1520</v>
      </c>
      <c r="D900" s="210">
        <v>4150</v>
      </c>
    </row>
    <row r="901" spans="1:4" s="13" customFormat="1" ht="30.75" customHeight="1" thickBot="1">
      <c r="A901" s="199">
        <v>6050</v>
      </c>
      <c r="B901" s="88" t="s">
        <v>1</v>
      </c>
      <c r="C901" s="138">
        <v>18844</v>
      </c>
      <c r="D901" s="234">
        <v>10100</v>
      </c>
    </row>
    <row r="902" spans="1:4" s="13" customFormat="1" ht="13.5" thickBot="1">
      <c r="A902" s="200"/>
      <c r="B902" s="101"/>
      <c r="C902" s="102"/>
      <c r="D902" s="246"/>
    </row>
    <row r="903" spans="1:4" ht="35.25" customHeight="1" thickBot="1">
      <c r="A903" s="293" t="s">
        <v>272</v>
      </c>
      <c r="B903" s="294"/>
      <c r="C903" s="156">
        <f>SUM(C906,C918,C926,C938,C945,C952)</f>
        <v>16148844.67</v>
      </c>
      <c r="D903" s="105">
        <f>SUM(D906,D918,D926,D938,D945,D952,D933)</f>
        <v>15899449</v>
      </c>
    </row>
    <row r="904" spans="1:4" s="61" customFormat="1" ht="13.5" thickBot="1">
      <c r="A904" s="59" t="s">
        <v>230</v>
      </c>
      <c r="B904" s="266" t="s">
        <v>233</v>
      </c>
      <c r="C904" s="157">
        <f>SUM(C907,C919,C927,C939,C946,C953,C934)</f>
        <v>16138344.67</v>
      </c>
      <c r="D904" s="60">
        <f>SUM(D907,D919,D927,D939,D946,D953,D934)</f>
        <v>15899449</v>
      </c>
    </row>
    <row r="905" spans="1:4" s="64" customFormat="1" ht="13.5" thickBot="1">
      <c r="A905" s="62"/>
      <c r="B905" s="267" t="s">
        <v>235</v>
      </c>
      <c r="C905" s="158">
        <f>SUM(C954)</f>
        <v>10500</v>
      </c>
      <c r="D905" s="63">
        <f>SUM(D954)</f>
        <v>0</v>
      </c>
    </row>
    <row r="906" spans="1:4" s="3" customFormat="1" ht="13.5" thickBot="1">
      <c r="A906" s="57" t="s">
        <v>61</v>
      </c>
      <c r="B906" s="28" t="s">
        <v>62</v>
      </c>
      <c r="C906" s="117">
        <f>SUM(C908)</f>
        <v>404829.67</v>
      </c>
      <c r="D906" s="30">
        <f>SUM(D908)</f>
        <v>0</v>
      </c>
    </row>
    <row r="907" spans="1:4" s="23" customFormat="1" ht="13.5" thickBot="1">
      <c r="A907" s="178" t="s">
        <v>230</v>
      </c>
      <c r="B907" s="46" t="s">
        <v>233</v>
      </c>
      <c r="C907" s="127">
        <f>SUM(C909)</f>
        <v>404829.67</v>
      </c>
      <c r="D907" s="226">
        <f>SUM(D909)</f>
        <v>0</v>
      </c>
    </row>
    <row r="908" spans="1:4" s="5" customFormat="1" ht="13.5" thickBot="1">
      <c r="A908" s="58" t="s">
        <v>67</v>
      </c>
      <c r="B908" s="33" t="s">
        <v>68</v>
      </c>
      <c r="C908" s="124">
        <f>SUM(C910:C917)</f>
        <v>404829.67</v>
      </c>
      <c r="D908" s="34">
        <f>SUM(D910:D917)</f>
        <v>0</v>
      </c>
    </row>
    <row r="909" spans="1:4" s="23" customFormat="1" ht="12.75">
      <c r="A909" s="159" t="s">
        <v>230</v>
      </c>
      <c r="B909" s="40" t="s">
        <v>233</v>
      </c>
      <c r="C909" s="118">
        <f>SUM(C910:C917)</f>
        <v>404829.67</v>
      </c>
      <c r="D909" s="204">
        <f>SUM(D910:D917)</f>
        <v>0</v>
      </c>
    </row>
    <row r="910" spans="1:4" s="5" customFormat="1" ht="25.5">
      <c r="A910" s="170">
        <v>4010</v>
      </c>
      <c r="B910" s="8" t="s">
        <v>4</v>
      </c>
      <c r="C910" s="122">
        <v>5907</v>
      </c>
      <c r="D910" s="217">
        <v>0</v>
      </c>
    </row>
    <row r="911" spans="1:4" s="5" customFormat="1" ht="25.5">
      <c r="A911" s="170">
        <v>4110</v>
      </c>
      <c r="B911" s="8" t="s">
        <v>6</v>
      </c>
      <c r="C911" s="122">
        <v>902.6</v>
      </c>
      <c r="D911" s="217">
        <v>0</v>
      </c>
    </row>
    <row r="912" spans="1:4" s="5" customFormat="1" ht="12.75">
      <c r="A912" s="170">
        <v>4120</v>
      </c>
      <c r="B912" s="8" t="s">
        <v>7</v>
      </c>
      <c r="C912" s="122">
        <v>144.72</v>
      </c>
      <c r="D912" s="217">
        <v>0</v>
      </c>
    </row>
    <row r="913" spans="1:4" s="5" customFormat="1" ht="12.75">
      <c r="A913" s="170">
        <v>4300</v>
      </c>
      <c r="B913" s="8" t="s">
        <v>10</v>
      </c>
      <c r="C913" s="122">
        <v>870.9</v>
      </c>
      <c r="D913" s="217">
        <v>0</v>
      </c>
    </row>
    <row r="914" spans="1:4" s="5" customFormat="1" ht="38.25">
      <c r="A914" s="170">
        <v>4370</v>
      </c>
      <c r="B914" s="8" t="s">
        <v>11</v>
      </c>
      <c r="C914" s="122">
        <v>50</v>
      </c>
      <c r="D914" s="217">
        <v>0</v>
      </c>
    </row>
    <row r="915" spans="1:4" s="5" customFormat="1" ht="12.75">
      <c r="A915" s="170">
        <v>4430</v>
      </c>
      <c r="B915" s="8" t="s">
        <v>12</v>
      </c>
      <c r="C915" s="122">
        <v>396891.83</v>
      </c>
      <c r="D915" s="217">
        <v>0</v>
      </c>
    </row>
    <row r="916" spans="1:4" s="5" customFormat="1" ht="38.25">
      <c r="A916" s="170">
        <v>4740</v>
      </c>
      <c r="B916" s="8" t="s">
        <v>13</v>
      </c>
      <c r="C916" s="122">
        <v>12.62</v>
      </c>
      <c r="D916" s="217">
        <v>0</v>
      </c>
    </row>
    <row r="917" spans="1:4" s="5" customFormat="1" ht="26.25" thickBot="1">
      <c r="A917" s="171">
        <v>4750</v>
      </c>
      <c r="B917" s="42" t="s">
        <v>14</v>
      </c>
      <c r="C917" s="148">
        <v>50</v>
      </c>
      <c r="D917" s="218">
        <v>0</v>
      </c>
    </row>
    <row r="918" spans="1:4" s="4" customFormat="1" ht="13.5" thickBot="1">
      <c r="A918" s="57" t="s">
        <v>95</v>
      </c>
      <c r="B918" s="28" t="s">
        <v>96</v>
      </c>
      <c r="C918" s="117">
        <f>SUM(C920)</f>
        <v>354750</v>
      </c>
      <c r="D918" s="30">
        <f>SUM(D920)</f>
        <v>367940</v>
      </c>
    </row>
    <row r="919" spans="1:4" s="23" customFormat="1" ht="13.5" thickBot="1">
      <c r="A919" s="178" t="s">
        <v>230</v>
      </c>
      <c r="B919" s="46" t="s">
        <v>233</v>
      </c>
      <c r="C919" s="127">
        <f>SUM(C921)</f>
        <v>354750</v>
      </c>
      <c r="D919" s="226">
        <f>SUM(D921)</f>
        <v>367940</v>
      </c>
    </row>
    <row r="920" spans="1:4" s="3" customFormat="1" ht="13.5" thickBot="1">
      <c r="A920" s="58" t="s">
        <v>97</v>
      </c>
      <c r="B920" s="33" t="s">
        <v>98</v>
      </c>
      <c r="C920" s="124">
        <f>SUM(C922:C925)</f>
        <v>354750</v>
      </c>
      <c r="D920" s="34">
        <f>SUM(D922:D925)</f>
        <v>367940</v>
      </c>
    </row>
    <row r="921" spans="1:4" s="23" customFormat="1" ht="12.75">
      <c r="A921" s="159" t="s">
        <v>230</v>
      </c>
      <c r="B921" s="40" t="s">
        <v>233</v>
      </c>
      <c r="C921" s="118">
        <f>SUM(C922:C925)</f>
        <v>354750</v>
      </c>
      <c r="D921" s="204">
        <f>SUM(D922:D925)</f>
        <v>367940</v>
      </c>
    </row>
    <row r="922" spans="1:4" s="5" customFormat="1" ht="25.5">
      <c r="A922" s="170">
        <v>4010</v>
      </c>
      <c r="B922" s="8" t="s">
        <v>4</v>
      </c>
      <c r="C922" s="122">
        <v>336000</v>
      </c>
      <c r="D922" s="217">
        <v>312528</v>
      </c>
    </row>
    <row r="923" spans="1:4" s="5" customFormat="1" ht="25.5">
      <c r="A923" s="170">
        <v>4110</v>
      </c>
      <c r="B923" s="8" t="s">
        <v>6</v>
      </c>
      <c r="C923" s="122">
        <v>10402.52</v>
      </c>
      <c r="D923" s="217">
        <v>47755</v>
      </c>
    </row>
    <row r="924" spans="1:4" s="5" customFormat="1" ht="25.5">
      <c r="A924" s="170">
        <v>4115</v>
      </c>
      <c r="B924" s="8" t="s">
        <v>6</v>
      </c>
      <c r="C924" s="122">
        <v>0</v>
      </c>
      <c r="D924" s="217">
        <v>0</v>
      </c>
    </row>
    <row r="925" spans="1:4" s="5" customFormat="1" ht="13.5" thickBot="1">
      <c r="A925" s="171">
        <v>4120</v>
      </c>
      <c r="B925" s="42" t="s">
        <v>7</v>
      </c>
      <c r="C925" s="148">
        <v>8347.48</v>
      </c>
      <c r="D925" s="218">
        <v>7657</v>
      </c>
    </row>
    <row r="926" spans="1:4" s="3" customFormat="1" ht="51.75" thickBot="1">
      <c r="A926" s="57" t="s">
        <v>104</v>
      </c>
      <c r="B926" s="28" t="s">
        <v>228</v>
      </c>
      <c r="C926" s="117">
        <f>SUM(C928)</f>
        <v>8969</v>
      </c>
      <c r="D926" s="30">
        <f>SUM(D928)</f>
        <v>10009</v>
      </c>
    </row>
    <row r="927" spans="1:4" s="23" customFormat="1" ht="13.5" thickBot="1">
      <c r="A927" s="178" t="s">
        <v>230</v>
      </c>
      <c r="B927" s="46" t="s">
        <v>233</v>
      </c>
      <c r="C927" s="127">
        <f>SUM(C929)</f>
        <v>8969</v>
      </c>
      <c r="D927" s="226">
        <f>SUM(D929)</f>
        <v>10009</v>
      </c>
    </row>
    <row r="928" spans="1:4" s="3" customFormat="1" ht="52.5" customHeight="1" thickBot="1">
      <c r="A928" s="58" t="s">
        <v>105</v>
      </c>
      <c r="B928" s="33" t="s">
        <v>106</v>
      </c>
      <c r="C928" s="124">
        <f>SUM(C930:C932)</f>
        <v>8969</v>
      </c>
      <c r="D928" s="34">
        <f>SUM(D930:D932)</f>
        <v>10009</v>
      </c>
    </row>
    <row r="929" spans="1:4" s="23" customFormat="1" ht="12.75">
      <c r="A929" s="159" t="s">
        <v>230</v>
      </c>
      <c r="B929" s="40" t="s">
        <v>233</v>
      </c>
      <c r="C929" s="118">
        <f>SUM(C930:C932)</f>
        <v>8969</v>
      </c>
      <c r="D929" s="204">
        <f>SUM(D930:D932)</f>
        <v>10009</v>
      </c>
    </row>
    <row r="930" spans="1:4" s="5" customFormat="1" ht="25.5">
      <c r="A930" s="170">
        <v>4110</v>
      </c>
      <c r="B930" s="8" t="s">
        <v>6</v>
      </c>
      <c r="C930" s="122">
        <v>1158.12</v>
      </c>
      <c r="D930" s="217">
        <v>1300</v>
      </c>
    </row>
    <row r="931" spans="1:4" s="5" customFormat="1" ht="12.75">
      <c r="A931" s="170">
        <v>4120</v>
      </c>
      <c r="B931" s="8" t="s">
        <v>7</v>
      </c>
      <c r="C931" s="122">
        <v>186.88</v>
      </c>
      <c r="D931" s="217">
        <v>209</v>
      </c>
    </row>
    <row r="932" spans="1:4" s="5" customFormat="1" ht="13.5" thickBot="1">
      <c r="A932" s="171">
        <v>4170</v>
      </c>
      <c r="B932" s="42" t="s">
        <v>8</v>
      </c>
      <c r="C932" s="148">
        <v>7624</v>
      </c>
      <c r="D932" s="218">
        <v>8500</v>
      </c>
    </row>
    <row r="933" spans="1:4" ht="13.5" thickBot="1">
      <c r="A933" s="57" t="s">
        <v>281</v>
      </c>
      <c r="B933" s="28" t="s">
        <v>282</v>
      </c>
      <c r="C933" s="30">
        <f>C935</f>
        <v>0</v>
      </c>
      <c r="D933" s="30">
        <f>D935</f>
        <v>1000</v>
      </c>
    </row>
    <row r="934" spans="1:4" ht="13.5" thickBot="1">
      <c r="A934" s="255" t="s">
        <v>230</v>
      </c>
      <c r="B934" s="249" t="s">
        <v>233</v>
      </c>
      <c r="C934" s="251">
        <f>C936</f>
        <v>0</v>
      </c>
      <c r="D934" s="256">
        <f>D936</f>
        <v>1000</v>
      </c>
    </row>
    <row r="935" spans="1:4" ht="13.5" thickBot="1">
      <c r="A935" s="248" t="s">
        <v>283</v>
      </c>
      <c r="B935" s="250" t="s">
        <v>284</v>
      </c>
      <c r="C935" s="252">
        <f>C936</f>
        <v>0</v>
      </c>
      <c r="D935" s="252">
        <f>D936</f>
        <v>1000</v>
      </c>
    </row>
    <row r="936" spans="1:4" ht="12.75">
      <c r="A936" s="255" t="s">
        <v>230</v>
      </c>
      <c r="B936" s="249" t="s">
        <v>233</v>
      </c>
      <c r="C936" s="251">
        <f>C937</f>
        <v>0</v>
      </c>
      <c r="D936" s="256">
        <f>D937</f>
        <v>1000</v>
      </c>
    </row>
    <row r="937" spans="1:4" ht="13.5" thickBot="1">
      <c r="A937" s="96">
        <v>4300</v>
      </c>
      <c r="B937" s="79" t="s">
        <v>10</v>
      </c>
      <c r="C937" s="80">
        <v>0</v>
      </c>
      <c r="D937" s="222">
        <v>1000</v>
      </c>
    </row>
    <row r="938" spans="1:4" s="3" customFormat="1" ht="26.25" thickBot="1">
      <c r="A938" s="57" t="s">
        <v>107</v>
      </c>
      <c r="B938" s="28" t="s">
        <v>108</v>
      </c>
      <c r="C938" s="117">
        <f>SUM(C940)</f>
        <v>1000</v>
      </c>
      <c r="D938" s="30">
        <f>SUM(D940)</f>
        <v>1000</v>
      </c>
    </row>
    <row r="939" spans="1:4" s="23" customFormat="1" ht="13.5" thickBot="1">
      <c r="A939" s="178" t="s">
        <v>230</v>
      </c>
      <c r="B939" s="46" t="s">
        <v>233</v>
      </c>
      <c r="C939" s="127">
        <f>SUM(C941)</f>
        <v>1000</v>
      </c>
      <c r="D939" s="226">
        <f>SUM(D941)</f>
        <v>1000</v>
      </c>
    </row>
    <row r="940" spans="1:4" s="5" customFormat="1" ht="13.5" thickBot="1">
      <c r="A940" s="58" t="s">
        <v>111</v>
      </c>
      <c r="B940" s="33" t="s">
        <v>112</v>
      </c>
      <c r="C940" s="124">
        <f>SUM(C941)</f>
        <v>1000</v>
      </c>
      <c r="D940" s="34">
        <f>SUM(D941)</f>
        <v>1000</v>
      </c>
    </row>
    <row r="941" spans="1:4" s="23" customFormat="1" ht="12.75">
      <c r="A941" s="159" t="s">
        <v>230</v>
      </c>
      <c r="B941" s="40" t="s">
        <v>233</v>
      </c>
      <c r="C941" s="118">
        <f>SUM(C942:C944)</f>
        <v>1000</v>
      </c>
      <c r="D941" s="204">
        <f>SUM(D942:D944)</f>
        <v>1000</v>
      </c>
    </row>
    <row r="942" spans="1:4" s="23" customFormat="1" ht="12.75">
      <c r="A942" s="189">
        <v>4170</v>
      </c>
      <c r="B942" s="90" t="s">
        <v>241</v>
      </c>
      <c r="C942" s="144">
        <v>0</v>
      </c>
      <c r="D942" s="236">
        <v>1000</v>
      </c>
    </row>
    <row r="943" spans="1:4" s="5" customFormat="1" ht="12.75">
      <c r="A943" s="170">
        <v>4210</v>
      </c>
      <c r="B943" s="8" t="s">
        <v>9</v>
      </c>
      <c r="C943" s="122">
        <v>0</v>
      </c>
      <c r="D943" s="217">
        <v>0</v>
      </c>
    </row>
    <row r="944" spans="1:4" s="5" customFormat="1" ht="13.5" thickBot="1">
      <c r="A944" s="171">
        <v>4300</v>
      </c>
      <c r="B944" s="42" t="s">
        <v>10</v>
      </c>
      <c r="C944" s="148">
        <v>1000</v>
      </c>
      <c r="D944" s="218">
        <v>0</v>
      </c>
    </row>
    <row r="945" spans="1:4" s="3" customFormat="1" ht="13.5" thickBot="1">
      <c r="A945" s="57" t="s">
        <v>152</v>
      </c>
      <c r="B945" s="28" t="s">
        <v>153</v>
      </c>
      <c r="C945" s="117">
        <f>SUM(C947)</f>
        <v>2180</v>
      </c>
      <c r="D945" s="30">
        <f>SUM(D947)</f>
        <v>3500</v>
      </c>
    </row>
    <row r="946" spans="1:4" s="23" customFormat="1" ht="13.5" thickBot="1">
      <c r="A946" s="178" t="s">
        <v>230</v>
      </c>
      <c r="B946" s="46" t="s">
        <v>233</v>
      </c>
      <c r="C946" s="127">
        <f>SUM(C948)</f>
        <v>2180</v>
      </c>
      <c r="D946" s="226">
        <f>SUM(D948)</f>
        <v>3500</v>
      </c>
    </row>
    <row r="947" spans="1:4" s="5" customFormat="1" ht="13.5" thickBot="1">
      <c r="A947" s="58" t="s">
        <v>156</v>
      </c>
      <c r="B947" s="33" t="s">
        <v>68</v>
      </c>
      <c r="C947" s="124">
        <f>SUM(C948)</f>
        <v>2180</v>
      </c>
      <c r="D947" s="34">
        <f>SUM(D948)</f>
        <v>3500</v>
      </c>
    </row>
    <row r="948" spans="1:4" s="23" customFormat="1" ht="12.75">
      <c r="A948" s="159" t="s">
        <v>230</v>
      </c>
      <c r="B948" s="40" t="s">
        <v>233</v>
      </c>
      <c r="C948" s="118">
        <f>SUM(C949:C951)</f>
        <v>2180</v>
      </c>
      <c r="D948" s="204">
        <v>3500</v>
      </c>
    </row>
    <row r="949" spans="1:4" s="23" customFormat="1" ht="12.75">
      <c r="A949" s="189">
        <v>4170</v>
      </c>
      <c r="B949" s="90" t="s">
        <v>241</v>
      </c>
      <c r="C949" s="144">
        <v>352</v>
      </c>
      <c r="D949" s="236">
        <v>0</v>
      </c>
    </row>
    <row r="950" spans="1:4" s="5" customFormat="1" ht="12.75">
      <c r="A950" s="170">
        <v>4210</v>
      </c>
      <c r="B950" s="8" t="s">
        <v>9</v>
      </c>
      <c r="C950" s="122">
        <v>1328</v>
      </c>
      <c r="D950" s="217">
        <v>0</v>
      </c>
    </row>
    <row r="951" spans="1:4" s="5" customFormat="1" ht="36.75" customHeight="1" thickBot="1">
      <c r="A951" s="171">
        <v>4740</v>
      </c>
      <c r="B951" s="42" t="s">
        <v>13</v>
      </c>
      <c r="C951" s="148">
        <v>500</v>
      </c>
      <c r="D951" s="218">
        <v>0</v>
      </c>
    </row>
    <row r="952" spans="1:4" s="3" customFormat="1" ht="13.5" thickBot="1">
      <c r="A952" s="57" t="s">
        <v>157</v>
      </c>
      <c r="B952" s="28" t="s">
        <v>158</v>
      </c>
      <c r="C952" s="117">
        <f>SUM(C955,C958,C981,C984,C987)</f>
        <v>15377116</v>
      </c>
      <c r="D952" s="30">
        <f>SUM(D955,D958,D981,D984,D987)</f>
        <v>15516000</v>
      </c>
    </row>
    <row r="953" spans="1:4" s="23" customFormat="1" ht="12.75">
      <c r="A953" s="178" t="s">
        <v>230</v>
      </c>
      <c r="B953" s="46" t="s">
        <v>233</v>
      </c>
      <c r="C953" s="127">
        <f>SUM(C956,C959,C982,C985,C988)</f>
        <v>15366616</v>
      </c>
      <c r="D953" s="226">
        <f>SUM(D956,D959,D982,D985,D988)</f>
        <v>15516000</v>
      </c>
    </row>
    <row r="954" spans="1:4" s="23" customFormat="1" ht="13.5" thickBot="1">
      <c r="A954" s="161"/>
      <c r="B954" s="31" t="s">
        <v>235</v>
      </c>
      <c r="C954" s="119">
        <f>SUM(C960)</f>
        <v>10500</v>
      </c>
      <c r="D954" s="208">
        <f>SUM(D960)</f>
        <v>0</v>
      </c>
    </row>
    <row r="955" spans="1:4" s="5" customFormat="1" ht="13.5" thickBot="1">
      <c r="A955" s="58" t="s">
        <v>161</v>
      </c>
      <c r="B955" s="33" t="s">
        <v>162</v>
      </c>
      <c r="C955" s="124">
        <f>SUM(C957)</f>
        <v>709500</v>
      </c>
      <c r="D955" s="34">
        <f>SUM(D957)</f>
        <v>521000</v>
      </c>
    </row>
    <row r="956" spans="1:4" s="23" customFormat="1" ht="12.75">
      <c r="A956" s="159" t="s">
        <v>230</v>
      </c>
      <c r="B956" s="40" t="s">
        <v>233</v>
      </c>
      <c r="C956" s="118">
        <f>SUM(C957)</f>
        <v>709500</v>
      </c>
      <c r="D956" s="204">
        <f>SUM(D957)</f>
        <v>521000</v>
      </c>
    </row>
    <row r="957" spans="1:4" s="5" customFormat="1" ht="41.25" customHeight="1" thickBot="1">
      <c r="A957" s="192">
        <v>2580</v>
      </c>
      <c r="B957" s="42" t="s">
        <v>52</v>
      </c>
      <c r="C957" s="148">
        <v>709500</v>
      </c>
      <c r="D957" s="218">
        <v>521000</v>
      </c>
    </row>
    <row r="958" spans="1:4" s="5" customFormat="1" ht="65.25" customHeight="1" thickBot="1">
      <c r="A958" s="58" t="s">
        <v>163</v>
      </c>
      <c r="B958" s="33" t="s">
        <v>164</v>
      </c>
      <c r="C958" s="124">
        <f>SUM(C959:C960)</f>
        <v>13135316</v>
      </c>
      <c r="D958" s="34">
        <f>SUM(D959:D960)</f>
        <v>13535000</v>
      </c>
    </row>
    <row r="959" spans="1:4" s="23" customFormat="1" ht="12.75">
      <c r="A959" s="159" t="s">
        <v>230</v>
      </c>
      <c r="B959" s="40" t="s">
        <v>233</v>
      </c>
      <c r="C959" s="118">
        <f>SUM(C961:C979)</f>
        <v>13124816</v>
      </c>
      <c r="D959" s="204">
        <f>SUM(D961:D979)</f>
        <v>13535000</v>
      </c>
    </row>
    <row r="960" spans="1:4" s="23" customFormat="1" ht="12.75">
      <c r="A960" s="169"/>
      <c r="B960" s="51" t="s">
        <v>235</v>
      </c>
      <c r="C960" s="143">
        <f>SUM(C980)</f>
        <v>10500</v>
      </c>
      <c r="D960" s="216">
        <f>SUM(D980)</f>
        <v>0</v>
      </c>
    </row>
    <row r="961" spans="1:4" s="5" customFormat="1" ht="25.5">
      <c r="A961" s="170">
        <v>3020</v>
      </c>
      <c r="B961" s="8" t="s">
        <v>3</v>
      </c>
      <c r="C961" s="122">
        <v>795</v>
      </c>
      <c r="D961" s="217">
        <v>800</v>
      </c>
    </row>
    <row r="962" spans="1:4" s="5" customFormat="1" ht="12.75">
      <c r="A962" s="170">
        <v>3110</v>
      </c>
      <c r="B962" s="8" t="s">
        <v>53</v>
      </c>
      <c r="C962" s="122">
        <v>12542000</v>
      </c>
      <c r="D962" s="217">
        <v>12934000</v>
      </c>
    </row>
    <row r="963" spans="1:4" s="5" customFormat="1" ht="25.5">
      <c r="A963" s="170">
        <v>4010</v>
      </c>
      <c r="B963" s="8" t="s">
        <v>4</v>
      </c>
      <c r="C963" s="122">
        <v>288000</v>
      </c>
      <c r="D963" s="217">
        <v>310000</v>
      </c>
    </row>
    <row r="964" spans="1:4" s="5" customFormat="1" ht="12.75">
      <c r="A964" s="170">
        <v>4040</v>
      </c>
      <c r="B964" s="8" t="s">
        <v>26</v>
      </c>
      <c r="C964" s="122">
        <v>21984</v>
      </c>
      <c r="D964" s="217">
        <v>21000</v>
      </c>
    </row>
    <row r="965" spans="1:4" s="5" customFormat="1" ht="25.5">
      <c r="A965" s="170">
        <v>4110</v>
      </c>
      <c r="B965" s="8" t="s">
        <v>6</v>
      </c>
      <c r="C965" s="122">
        <v>206413</v>
      </c>
      <c r="D965" s="217">
        <v>230000</v>
      </c>
    </row>
    <row r="966" spans="1:4" s="5" customFormat="1" ht="12.75">
      <c r="A966" s="170">
        <v>4120</v>
      </c>
      <c r="B966" s="8" t="s">
        <v>7</v>
      </c>
      <c r="C966" s="122">
        <v>7000</v>
      </c>
      <c r="D966" s="217">
        <v>7000</v>
      </c>
    </row>
    <row r="967" spans="1:4" s="5" customFormat="1" ht="12.75">
      <c r="A967" s="170">
        <v>4170</v>
      </c>
      <c r="B967" s="8" t="s">
        <v>8</v>
      </c>
      <c r="C967" s="122">
        <v>4400</v>
      </c>
      <c r="D967" s="217">
        <v>1500</v>
      </c>
    </row>
    <row r="968" spans="1:4" s="5" customFormat="1" ht="12.75">
      <c r="A968" s="170">
        <v>4210</v>
      </c>
      <c r="B968" s="8" t="s">
        <v>9</v>
      </c>
      <c r="C968" s="122">
        <v>11941</v>
      </c>
      <c r="D968" s="217">
        <v>5000</v>
      </c>
    </row>
    <row r="969" spans="1:4" s="5" customFormat="1" ht="12.75">
      <c r="A969" s="170">
        <v>4260</v>
      </c>
      <c r="B969" s="8" t="s">
        <v>20</v>
      </c>
      <c r="C969" s="122">
        <v>4800</v>
      </c>
      <c r="D969" s="217">
        <v>3000</v>
      </c>
    </row>
    <row r="970" spans="1:4" s="5" customFormat="1" ht="12.75">
      <c r="A970" s="170">
        <v>4270</v>
      </c>
      <c r="B970" s="8" t="s">
        <v>0</v>
      </c>
      <c r="C970" s="122">
        <v>1000</v>
      </c>
      <c r="D970" s="217">
        <v>1000</v>
      </c>
    </row>
    <row r="971" spans="1:4" s="5" customFormat="1" ht="12.75">
      <c r="A971" s="170">
        <v>4300</v>
      </c>
      <c r="B971" s="8" t="s">
        <v>10</v>
      </c>
      <c r="C971" s="122">
        <v>10000</v>
      </c>
      <c r="D971" s="217">
        <v>3000</v>
      </c>
    </row>
    <row r="972" spans="1:4" s="5" customFormat="1" ht="25.5">
      <c r="A972" s="170">
        <v>4350</v>
      </c>
      <c r="B972" s="8" t="s">
        <v>33</v>
      </c>
      <c r="C972" s="122">
        <v>1260</v>
      </c>
      <c r="D972" s="217">
        <v>1300</v>
      </c>
    </row>
    <row r="973" spans="1:4" s="5" customFormat="1" ht="38.25">
      <c r="A973" s="170">
        <v>4370</v>
      </c>
      <c r="B973" s="8" t="s">
        <v>11</v>
      </c>
      <c r="C973" s="122">
        <v>3300</v>
      </c>
      <c r="D973" s="217">
        <v>2000</v>
      </c>
    </row>
    <row r="974" spans="1:4" s="5" customFormat="1" ht="38.25">
      <c r="A974" s="170">
        <v>4400</v>
      </c>
      <c r="B974" s="8" t="s">
        <v>273</v>
      </c>
      <c r="C974" s="122">
        <v>300</v>
      </c>
      <c r="D974" s="217">
        <v>300</v>
      </c>
    </row>
    <row r="975" spans="1:4" s="5" customFormat="1" ht="12.75">
      <c r="A975" s="170">
        <v>4410</v>
      </c>
      <c r="B975" s="8" t="s">
        <v>24</v>
      </c>
      <c r="C975" s="122">
        <v>500</v>
      </c>
      <c r="D975" s="217">
        <v>500</v>
      </c>
    </row>
    <row r="976" spans="1:4" s="5" customFormat="1" ht="25.5">
      <c r="A976" s="170">
        <v>4440</v>
      </c>
      <c r="B976" s="8" t="s">
        <v>32</v>
      </c>
      <c r="C976" s="122">
        <v>8703</v>
      </c>
      <c r="D976" s="217">
        <v>9000</v>
      </c>
    </row>
    <row r="977" spans="1:4" s="5" customFormat="1" ht="38.25">
      <c r="A977" s="170">
        <v>4700</v>
      </c>
      <c r="B977" s="8" t="s">
        <v>34</v>
      </c>
      <c r="C977" s="122">
        <v>1420</v>
      </c>
      <c r="D977" s="217">
        <v>1600</v>
      </c>
    </row>
    <row r="978" spans="1:4" s="5" customFormat="1" ht="38.25">
      <c r="A978" s="170">
        <v>4740</v>
      </c>
      <c r="B978" s="8" t="s">
        <v>13</v>
      </c>
      <c r="C978" s="122">
        <v>2000</v>
      </c>
      <c r="D978" s="217">
        <v>1000</v>
      </c>
    </row>
    <row r="979" spans="1:4" s="5" customFormat="1" ht="25.5">
      <c r="A979" s="171">
        <v>4750</v>
      </c>
      <c r="B979" s="42" t="s">
        <v>14</v>
      </c>
      <c r="C979" s="148">
        <v>9000</v>
      </c>
      <c r="D979" s="218">
        <v>3000</v>
      </c>
    </row>
    <row r="980" spans="1:4" s="5" customFormat="1" ht="26.25" thickBot="1">
      <c r="A980" s="186">
        <v>6060</v>
      </c>
      <c r="B980" s="50" t="s">
        <v>18</v>
      </c>
      <c r="C980" s="140">
        <v>10500</v>
      </c>
      <c r="D980" s="241">
        <v>0</v>
      </c>
    </row>
    <row r="981" spans="1:4" s="5" customFormat="1" ht="79.5" customHeight="1" thickBot="1">
      <c r="A981" s="58" t="s">
        <v>165</v>
      </c>
      <c r="B981" s="33" t="s">
        <v>166</v>
      </c>
      <c r="C981" s="124">
        <f>SUM(C983)</f>
        <v>180000</v>
      </c>
      <c r="D981" s="34">
        <f>SUM(D983)</f>
        <v>161000</v>
      </c>
    </row>
    <row r="982" spans="1:4" s="23" customFormat="1" ht="12.75">
      <c r="A982" s="159" t="s">
        <v>230</v>
      </c>
      <c r="B982" s="40" t="s">
        <v>233</v>
      </c>
      <c r="C982" s="118">
        <f>SUM(C983)</f>
        <v>180000</v>
      </c>
      <c r="D982" s="204">
        <f>SUM(D983)</f>
        <v>161000</v>
      </c>
    </row>
    <row r="983" spans="1:4" s="5" customFormat="1" ht="26.25" thickBot="1">
      <c r="A983" s="171">
        <v>4130</v>
      </c>
      <c r="B983" s="42" t="s">
        <v>55</v>
      </c>
      <c r="C983" s="148">
        <v>180000</v>
      </c>
      <c r="D983" s="218">
        <v>161000</v>
      </c>
    </row>
    <row r="984" spans="1:4" s="5" customFormat="1" ht="40.5" customHeight="1" thickBot="1">
      <c r="A984" s="58" t="s">
        <v>167</v>
      </c>
      <c r="B984" s="33" t="s">
        <v>168</v>
      </c>
      <c r="C984" s="124">
        <f>SUM(C986:C986)</f>
        <v>1311300</v>
      </c>
      <c r="D984" s="34">
        <f>SUM(D986:D986)</f>
        <v>1260000</v>
      </c>
    </row>
    <row r="985" spans="1:4" s="23" customFormat="1" ht="12.75">
      <c r="A985" s="159" t="s">
        <v>230</v>
      </c>
      <c r="B985" s="40" t="s">
        <v>233</v>
      </c>
      <c r="C985" s="118">
        <f>SUM(C986)</f>
        <v>1311300</v>
      </c>
      <c r="D985" s="204">
        <f>SUM(D986)</f>
        <v>1260000</v>
      </c>
    </row>
    <row r="986" spans="1:4" s="5" customFormat="1" ht="13.5" thickBot="1">
      <c r="A986" s="170">
        <v>3110</v>
      </c>
      <c r="B986" s="8" t="s">
        <v>53</v>
      </c>
      <c r="C986" s="122">
        <v>1311300</v>
      </c>
      <c r="D986" s="217">
        <v>1260000</v>
      </c>
    </row>
    <row r="987" spans="1:4" s="5" customFormat="1" ht="48" customHeight="1" thickBot="1">
      <c r="A987" s="58" t="s">
        <v>173</v>
      </c>
      <c r="B987" s="33" t="s">
        <v>174</v>
      </c>
      <c r="C987" s="124">
        <f>SUM(C988)</f>
        <v>41000</v>
      </c>
      <c r="D987" s="34">
        <f>SUM(D988)</f>
        <v>39000</v>
      </c>
    </row>
    <row r="988" spans="1:4" s="23" customFormat="1" ht="12.75">
      <c r="A988" s="159" t="s">
        <v>230</v>
      </c>
      <c r="B988" s="40" t="s">
        <v>233</v>
      </c>
      <c r="C988" s="118">
        <f>SUM(C989:C991)</f>
        <v>41000</v>
      </c>
      <c r="D988" s="204">
        <f>SUM(D989:D991)</f>
        <v>39000</v>
      </c>
    </row>
    <row r="989" spans="1:4" s="5" customFormat="1" ht="25.5">
      <c r="A989" s="170">
        <v>4110</v>
      </c>
      <c r="B989" s="8" t="s">
        <v>6</v>
      </c>
      <c r="C989" s="122">
        <v>5500</v>
      </c>
      <c r="D989" s="217">
        <v>5500</v>
      </c>
    </row>
    <row r="990" spans="1:4" ht="12.75">
      <c r="A990" s="164">
        <v>4120</v>
      </c>
      <c r="B990" s="6" t="s">
        <v>7</v>
      </c>
      <c r="C990" s="114">
        <v>500</v>
      </c>
      <c r="D990" s="210">
        <v>500</v>
      </c>
    </row>
    <row r="991" spans="1:4" ht="13.5" thickBot="1">
      <c r="A991" s="188">
        <v>4170</v>
      </c>
      <c r="B991" s="89" t="s">
        <v>8</v>
      </c>
      <c r="C991" s="141">
        <v>35000</v>
      </c>
      <c r="D991" s="235">
        <v>33000</v>
      </c>
    </row>
    <row r="992" ht="13.5" thickBot="1"/>
    <row r="993" spans="1:4" ht="35.25" customHeight="1" thickBot="1">
      <c r="A993" s="293" t="s">
        <v>292</v>
      </c>
      <c r="B993" s="294"/>
      <c r="C993" s="156">
        <f>SUM(C996,C1005)</f>
        <v>100470</v>
      </c>
      <c r="D993" s="105">
        <f>SUM(D996,D1005)</f>
        <v>0</v>
      </c>
    </row>
    <row r="994" spans="1:4" s="61" customFormat="1" ht="13.5" thickBot="1">
      <c r="A994" s="59" t="s">
        <v>230</v>
      </c>
      <c r="B994" s="266" t="s">
        <v>233</v>
      </c>
      <c r="C994" s="157">
        <f>SUM(C997,C1006)</f>
        <v>100470</v>
      </c>
      <c r="D994" s="60">
        <f>SUM(D997,D1009,D1017,D1029,D1036,D1043,D1024)</f>
        <v>0</v>
      </c>
    </row>
    <row r="995" spans="1:4" s="64" customFormat="1" ht="13.5" thickBot="1">
      <c r="A995" s="62"/>
      <c r="B995" s="267" t="s">
        <v>235</v>
      </c>
      <c r="C995" s="158">
        <f>SUM(C1044)</f>
        <v>0</v>
      </c>
      <c r="D995" s="63">
        <f>SUM(D1044)</f>
        <v>0</v>
      </c>
    </row>
    <row r="996" spans="1:4" s="3" customFormat="1" ht="13.5" thickBot="1">
      <c r="A996" s="57" t="s">
        <v>77</v>
      </c>
      <c r="B996" s="28" t="s">
        <v>78</v>
      </c>
      <c r="C996" s="117">
        <f>SUM(C999,C1020)</f>
        <v>31470</v>
      </c>
      <c r="D996" s="30">
        <f>SUM(D999,D1020)</f>
        <v>0</v>
      </c>
    </row>
    <row r="997" spans="1:4" s="23" customFormat="1" ht="12.75">
      <c r="A997" s="159" t="s">
        <v>230</v>
      </c>
      <c r="B997" s="40" t="s">
        <v>233</v>
      </c>
      <c r="C997" s="118">
        <f>SUM(C1000)</f>
        <v>31470</v>
      </c>
      <c r="D997" s="204">
        <f>SUM(D1000,D1021)</f>
        <v>0</v>
      </c>
    </row>
    <row r="998" spans="1:4" s="19" customFormat="1" ht="13.5" thickBot="1">
      <c r="A998" s="161"/>
      <c r="B998" s="31" t="s">
        <v>235</v>
      </c>
      <c r="C998" s="119">
        <v>0</v>
      </c>
      <c r="D998" s="208">
        <v>0</v>
      </c>
    </row>
    <row r="999" spans="1:4" s="3" customFormat="1" ht="13.5" thickBot="1">
      <c r="A999" s="58" t="s">
        <v>81</v>
      </c>
      <c r="B999" s="33" t="s">
        <v>68</v>
      </c>
      <c r="C999" s="124">
        <f>SUM(C1000)</f>
        <v>31470</v>
      </c>
      <c r="D999" s="34">
        <f>SUM(D1001:D1004)</f>
        <v>0</v>
      </c>
    </row>
    <row r="1000" spans="1:4" s="23" customFormat="1" ht="12.75">
      <c r="A1000" s="159" t="s">
        <v>230</v>
      </c>
      <c r="B1000" s="40" t="s">
        <v>233</v>
      </c>
      <c r="C1000" s="118">
        <f>SUM(C1001:C1004)</f>
        <v>31470</v>
      </c>
      <c r="D1000" s="204">
        <f>SUM(D1001:D1004)</f>
        <v>0</v>
      </c>
    </row>
    <row r="1001" spans="1:4" ht="12.75">
      <c r="A1001" s="177">
        <v>4170</v>
      </c>
      <c r="B1001" s="47" t="s">
        <v>241</v>
      </c>
      <c r="C1001" s="126">
        <v>8400</v>
      </c>
      <c r="D1001" s="221">
        <v>0</v>
      </c>
    </row>
    <row r="1002" spans="1:4" ht="12.75">
      <c r="A1002" s="164">
        <v>4210</v>
      </c>
      <c r="B1002" s="6" t="s">
        <v>9</v>
      </c>
      <c r="C1002" s="114">
        <v>1190</v>
      </c>
      <c r="D1002" s="221">
        <v>0</v>
      </c>
    </row>
    <row r="1003" spans="1:4" ht="12.75">
      <c r="A1003" s="164">
        <v>4300</v>
      </c>
      <c r="B1003" s="6" t="s">
        <v>10</v>
      </c>
      <c r="C1003" s="114">
        <v>19880</v>
      </c>
      <c r="D1003" s="221">
        <v>0</v>
      </c>
    </row>
    <row r="1004" spans="1:4" ht="27.75" customHeight="1" thickBot="1">
      <c r="A1004" s="164">
        <v>4380</v>
      </c>
      <c r="B1004" s="6" t="s">
        <v>60</v>
      </c>
      <c r="C1004" s="114">
        <v>2000</v>
      </c>
      <c r="D1004" s="223">
        <v>0</v>
      </c>
    </row>
    <row r="1005" spans="1:4" s="3" customFormat="1" ht="13.5" thickBot="1">
      <c r="A1005" s="57" t="s">
        <v>157</v>
      </c>
      <c r="B1005" s="28" t="s">
        <v>158</v>
      </c>
      <c r="C1005" s="29">
        <f>SUM(C1008,C1011)</f>
        <v>69000</v>
      </c>
      <c r="D1005" s="29">
        <f>SUM(D1008,D1046,D1072,D1078,D1081,D1118,D1133,D1042,D1069,D1130)</f>
        <v>0</v>
      </c>
    </row>
    <row r="1006" spans="1:4" s="23" customFormat="1" ht="12.75">
      <c r="A1006" s="159" t="s">
        <v>230</v>
      </c>
      <c r="B1006" s="40" t="s">
        <v>233</v>
      </c>
      <c r="C1006" s="118">
        <f>SUM(C1012,C1009)</f>
        <v>69000</v>
      </c>
      <c r="D1006" s="204">
        <f>SUM(D1009,D1047,D1073,D1079,D1082,D1119,D1134,D1043,D1070,D1131)</f>
        <v>0</v>
      </c>
    </row>
    <row r="1007" spans="1:4" s="19" customFormat="1" ht="13.5" thickBot="1">
      <c r="A1007" s="161"/>
      <c r="B1007" s="31" t="s">
        <v>235</v>
      </c>
      <c r="C1007" s="119">
        <v>0</v>
      </c>
      <c r="D1007" s="208">
        <f>SUM(D1010,D1083,D1048)</f>
        <v>0</v>
      </c>
    </row>
    <row r="1008" spans="1:4" s="3" customFormat="1" ht="41.25" customHeight="1" thickBot="1">
      <c r="A1008" s="58" t="s">
        <v>173</v>
      </c>
      <c r="B1008" s="33" t="s">
        <v>174</v>
      </c>
      <c r="C1008" s="124">
        <f>SUM(C1009)</f>
        <v>22643</v>
      </c>
      <c r="D1008" s="34">
        <f>SUM(D1010:D1018)</f>
        <v>0</v>
      </c>
    </row>
    <row r="1009" spans="1:4" s="23" customFormat="1" ht="12.75">
      <c r="A1009" s="159" t="s">
        <v>230</v>
      </c>
      <c r="B1009" s="40" t="s">
        <v>233</v>
      </c>
      <c r="C1009" s="118">
        <f>SUM(C1010)</f>
        <v>22643</v>
      </c>
      <c r="D1009" s="204">
        <f>SUM(D1010:D1018)</f>
        <v>0</v>
      </c>
    </row>
    <row r="1010" spans="1:4" ht="13.5" thickBot="1">
      <c r="A1010" s="164">
        <v>4210</v>
      </c>
      <c r="B1010" s="6" t="s">
        <v>9</v>
      </c>
      <c r="C1010" s="114">
        <v>22643</v>
      </c>
      <c r="D1010" s="210">
        <v>0</v>
      </c>
    </row>
    <row r="1011" spans="1:4" s="3" customFormat="1" ht="13.5" thickBot="1">
      <c r="A1011" s="58" t="s">
        <v>175</v>
      </c>
      <c r="B1011" s="33" t="s">
        <v>68</v>
      </c>
      <c r="C1011" s="124">
        <f>SUM(C1012)</f>
        <v>46357</v>
      </c>
      <c r="D1011" s="34">
        <f>SUM(D1012)</f>
        <v>0</v>
      </c>
    </row>
    <row r="1012" spans="1:4" s="23" customFormat="1" ht="12.75">
      <c r="A1012" s="159" t="s">
        <v>230</v>
      </c>
      <c r="B1012" s="40" t="s">
        <v>233</v>
      </c>
      <c r="C1012" s="118">
        <f>SUM(C1013:C1016)</f>
        <v>46357</v>
      </c>
      <c r="D1012" s="204">
        <f>SUM(D1013:D1016)</f>
        <v>0</v>
      </c>
    </row>
    <row r="1013" spans="1:4" ht="25.5">
      <c r="A1013" s="164">
        <v>4110</v>
      </c>
      <c r="B1013" s="6" t="s">
        <v>246</v>
      </c>
      <c r="C1013" s="114">
        <v>1822</v>
      </c>
      <c r="D1013" s="210">
        <v>0</v>
      </c>
    </row>
    <row r="1014" spans="1:4" ht="12.75">
      <c r="A1014" s="164">
        <v>4120</v>
      </c>
      <c r="B1014" s="6" t="s">
        <v>264</v>
      </c>
      <c r="C1014" s="114">
        <v>286</v>
      </c>
      <c r="D1014" s="210">
        <v>0</v>
      </c>
    </row>
    <row r="1015" spans="1:4" ht="12.75">
      <c r="A1015" s="164">
        <v>4170</v>
      </c>
      <c r="B1015" s="6" t="s">
        <v>241</v>
      </c>
      <c r="C1015" s="114">
        <v>11692</v>
      </c>
      <c r="D1015" s="210">
        <v>0</v>
      </c>
    </row>
    <row r="1016" spans="1:4" ht="13.5" thickBot="1">
      <c r="A1016" s="188">
        <v>4210</v>
      </c>
      <c r="B1016" s="89" t="s">
        <v>9</v>
      </c>
      <c r="C1016" s="141">
        <v>32557</v>
      </c>
      <c r="D1016" s="235">
        <v>0</v>
      </c>
    </row>
  </sheetData>
  <mergeCells count="7">
    <mergeCell ref="A993:B993"/>
    <mergeCell ref="A12:B12"/>
    <mergeCell ref="A11:B11"/>
    <mergeCell ref="D6:E6"/>
    <mergeCell ref="A8:D8"/>
    <mergeCell ref="A10:B10"/>
    <mergeCell ref="A903:B903"/>
  </mergeCells>
  <printOptions/>
  <pageMargins left="1.1811023622047245" right="0.7874015748031497" top="0.9448818897637796" bottom="0.984251968503937" header="0.5118110236220472" footer="0.5118110236220472"/>
  <pageSetup horizontalDpi="600" verticalDpi="600" orientation="portrait" paperSize="9" scale="77" r:id="rId1"/>
  <headerFooter alignWithMargins="0">
    <oddFooter>&amp;CStrona &amp;P</oddFooter>
  </headerFooter>
  <rowBreaks count="1" manualBreakCount="1">
    <brk id="90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Długosz</cp:lastModifiedBy>
  <cp:lastPrinted>2009-02-05T08:12:23Z</cp:lastPrinted>
  <dcterms:created xsi:type="dcterms:W3CDTF">2007-07-25T09:13:15Z</dcterms:created>
  <dcterms:modified xsi:type="dcterms:W3CDTF">2009-02-05T08:14:55Z</dcterms:modified>
  <cp:category/>
  <cp:version/>
  <cp:contentType/>
  <cp:contentStatus/>
</cp:coreProperties>
</file>