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'Arkusz1'!$A$1:$E$466</definedName>
  </definedNames>
  <calcPr fullCalcOnLoad="1"/>
</workbook>
</file>

<file path=xl/sharedStrings.xml><?xml version="1.0" encoding="utf-8"?>
<sst xmlns="http://schemas.openxmlformats.org/spreadsheetml/2006/main" count="472" uniqueCount="472">
  <si>
    <t>Załącznik Nr 2</t>
  </si>
  <si>
    <t>do projektu budżetu</t>
  </si>
  <si>
    <t>Gminy Nysa</t>
  </si>
  <si>
    <t>na 2004 rok</t>
  </si>
  <si>
    <t>Wydatki budżetowe na rok 2004</t>
  </si>
  <si>
    <t>Stan mieszkańców na koniec 31.12.2002 r. - 60.618</t>
  </si>
  <si>
    <t>w PLN</t>
  </si>
  <si>
    <t>Dział - rozdział - paragraf - nazwa</t>
  </si>
  <si>
    <t>Plan budżetowy 2003 r.           (przew. wyk)</t>
  </si>
  <si>
    <t>Projekt planu na 2004 r.</t>
  </si>
  <si>
    <t>% (3:2)</t>
  </si>
  <si>
    <t>Udział na 1 mieszk.</t>
  </si>
  <si>
    <t>WYDATKI BUDŻETOWE - OGÓŁEM</t>
  </si>
  <si>
    <t>w tym :</t>
  </si>
  <si>
    <t>bieżące</t>
  </si>
  <si>
    <t>majątkowe</t>
  </si>
  <si>
    <t>I. Zadania własne</t>
  </si>
  <si>
    <t>w tym : bieżące</t>
  </si>
  <si>
    <t>majątkowe</t>
  </si>
  <si>
    <t>010 Rolnictwo i łowiectwo</t>
  </si>
  <si>
    <t>w tym : bieżące</t>
  </si>
  <si>
    <t>inwestycje</t>
  </si>
  <si>
    <t>01010 Infrastruktura wodociągowa i sanitacyjna wsi</t>
  </si>
  <si>
    <t>wydatki inwestycyjne</t>
  </si>
  <si>
    <t>§ 6050 wydatki inwestycyjne jednostek budżetowych</t>
  </si>
  <si>
    <t>01030 Izby Rolnicze</t>
  </si>
  <si>
    <t>wpłata na rzecz Izby Rolniczej, tj. 2 % od uzyskanych wpływów z tytułu podatku rolnego § 2850</t>
  </si>
  <si>
    <t>01095 Pozostała działalność</t>
  </si>
  <si>
    <t>wydatki bieżące</t>
  </si>
  <si>
    <t>inwestycje</t>
  </si>
  <si>
    <t>w tym : wydatki Rad Sołeckich</t>
  </si>
  <si>
    <t>600 Transport i łączność</t>
  </si>
  <si>
    <t>w tym : bieżące</t>
  </si>
  <si>
    <t>inwestycje</t>
  </si>
  <si>
    <t>60004 Lokalny transport zbiorowy</t>
  </si>
  <si>
    <t>wydatki bieżące</t>
  </si>
  <si>
    <t>§ 4300 zakup usług pozostałych</t>
  </si>
  <si>
    <t>60016 Drogi publiczne gminne</t>
  </si>
  <si>
    <t>wydatki bieżące</t>
  </si>
  <si>
    <t>w tym  rady sołeckie</t>
  </si>
  <si>
    <t>wydatki inwestycyjne</t>
  </si>
  <si>
    <t>§ 6050 wydatki inwestycyjne jednostek budżetowych</t>
  </si>
  <si>
    <t>60017 Drogi wewnętrzne</t>
  </si>
  <si>
    <t>wydatki bieżące</t>
  </si>
  <si>
    <t>630 Turystyka</t>
  </si>
  <si>
    <t>w tym : bieżące</t>
  </si>
  <si>
    <t>inwestycje</t>
  </si>
  <si>
    <t>63003 Zadania w zakresie upowszechniania turystyki</t>
  </si>
  <si>
    <t>w tym : bieżące</t>
  </si>
  <si>
    <t>inwestycje</t>
  </si>
  <si>
    <t>§ 6050 wydatki inwestycyjne jednostek budżetowych</t>
  </si>
  <si>
    <t>63095 Pozostała działalność</t>
  </si>
  <si>
    <t>wydatki bieżące</t>
  </si>
  <si>
    <t>§ 2650 dotacja przedmiotowa z budżetu dla zakładu budżetowego</t>
  </si>
  <si>
    <t>inwestycje</t>
  </si>
  <si>
    <t>§ 6060 wydatki na zakupy inwestycyjne jednostek budżetowych</t>
  </si>
  <si>
    <t>700 Gospodarka mieszkaniowa</t>
  </si>
  <si>
    <t>w tym : bieżące</t>
  </si>
  <si>
    <t>inwestycje</t>
  </si>
  <si>
    <t>70004 Różne jednostki obsługi gospodarki mieszkaniowej</t>
  </si>
  <si>
    <t>wydatki bieżące</t>
  </si>
  <si>
    <t>70005 Gospodarka gruntami i nieruchomościami</t>
  </si>
  <si>
    <t>wydatki bieżące</t>
  </si>
  <si>
    <t>wydatki inwestycyjne</t>
  </si>
  <si>
    <t>§ 6050 wydatki inwestycyjne jednostek budżetowych</t>
  </si>
  <si>
    <t>§ 6060 wydatki na zakupy inwestycyjne jednostek budżetowych</t>
  </si>
  <si>
    <t>70095 Pozostała działalność</t>
  </si>
  <si>
    <t>w tym : bieżące</t>
  </si>
  <si>
    <t>710 Działalność usługowa</t>
  </si>
  <si>
    <t>w tym : bieżące</t>
  </si>
  <si>
    <t>71004 Plany zagospodarowania przestrzennego</t>
  </si>
  <si>
    <t>wydatki bieżące</t>
  </si>
  <si>
    <t>71014 Opracowania geodezyjne i kartograficzne</t>
  </si>
  <si>
    <t>wydatki bieżące</t>
  </si>
  <si>
    <t>71015 Nadzór budowlany</t>
  </si>
  <si>
    <t>wydatki bieżące</t>
  </si>
  <si>
    <t>750 Administracja publiczna</t>
  </si>
  <si>
    <t>w tym : bieżące</t>
  </si>
  <si>
    <t>inwestycje</t>
  </si>
  <si>
    <t>75022 Rady gmin</t>
  </si>
  <si>
    <t>wydatki bieżące</t>
  </si>
  <si>
    <t>§ 3030 różne wydatki na rzecz osób fizycznych</t>
  </si>
  <si>
    <t>pozostałe wydatki bieżące</t>
  </si>
  <si>
    <t>75023 Urzędy gmin</t>
  </si>
  <si>
    <t>wydatki bieżące - ogółem</t>
  </si>
  <si>
    <t>w tym :</t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</si>
  <si>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</si>
  <si>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</si>
  <si>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</si>
  <si>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</si>
  <si>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§ 4140 wpłata na Państwowy Fundusz Rehabilitacji Osób Niepełnosprawnych</t>
  </si>
  <si>
    <t>pozostałe wydatki bieżące</t>
  </si>
  <si>
    <t>wydatki inwestycyjne</t>
  </si>
  <si>
    <t>§ 6050 wydatki inwestycyjne jednostek budżetowych</t>
  </si>
  <si>
    <t>§ 6060 wydatki na zakupy inwestycyjne jednostek budżetowych</t>
  </si>
  <si>
    <t>75095 Pozostała działalność</t>
  </si>
  <si>
    <t>wydatki bieżące</t>
  </si>
  <si>
    <t>inwestycje</t>
  </si>
  <si>
    <t>§ 6050 wydatki inwestycyjne jednostek budżetowych</t>
  </si>
  <si>
    <t>§ 6060 wydatki na zakupy inwestycyjne jednostek budżetowych</t>
  </si>
  <si>
    <t>754 Bezpieczeństwo publiczne i ochrona przeciwpożarowa</t>
  </si>
  <si>
    <t>w tym : bieżące</t>
  </si>
  <si>
    <t>inwestycje</t>
  </si>
  <si>
    <t>75412 Ochotnicze Straże Pożarne</t>
  </si>
  <si>
    <t>wydatki bieżące</t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</si>
  <si>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</si>
  <si>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</si>
  <si>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</si>
  <si>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</si>
  <si>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§ 4140 wpłata na Państwowy Fundusz Rehabilitacji Osób Niepełnosprawnych</t>
  </si>
  <si>
    <t>pozostałe wydatki bieżące</t>
  </si>
  <si>
    <t>75414 Obrona cywilna</t>
  </si>
  <si>
    <t>wydatki bieżące</t>
  </si>
  <si>
    <t>75416 Straż Miejska</t>
  </si>
  <si>
    <t>wydatki bieżące</t>
  </si>
  <si>
    <t>inwestycje</t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</si>
  <si>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</si>
  <si>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</si>
  <si>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</si>
  <si>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</si>
  <si>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§ 4140 wpłata na Państwowy Fundusz Rehabilitacji Osób Niepełnosprawnych</t>
  </si>
  <si>
    <t>pozostałe wydatki bieżące</t>
  </si>
  <si>
    <t>inwestycje</t>
  </si>
  <si>
    <t>§ 6050 wydatki inwestycyjne jednostek budżetowych</t>
  </si>
  <si>
    <t>756 Dochody od osób prawnych, od osób fizycznych i od innych jednostek nie posiadających osobowości prawnej oraz wydatki związane z ich poborem</t>
  </si>
  <si>
    <t>75647 Pobór podatków i opłat</t>
  </si>
  <si>
    <t>wydatki bieżące</t>
  </si>
  <si>
    <t>758 Różne rozliczenia</t>
  </si>
  <si>
    <t>w tym : bieżące</t>
  </si>
  <si>
    <t>majątkowe</t>
  </si>
  <si>
    <t>75809 Rozliczenia między jednostkami samorządu terytorialnego</t>
  </si>
  <si>
    <t>w tym : wydatki bieżące</t>
  </si>
  <si>
    <t>wydatki majątkowe</t>
  </si>
  <si>
    <t>§ 6620 dotacje celowe przekazane dla powiatu na inwestycje i zakupy inwestycyjne realizowane na podstawie porozumieć między jednostkami samorządu terytorialnego</t>
  </si>
  <si>
    <t>§ 6650 wpłaty gmin i powiatów na rzecz innych jednostek samorządu terytorialnego oraz związków gmin i związków powiatów na dofinansowanie zadań inwestycyjnych i zakupów inwestycyjnych</t>
  </si>
  <si>
    <t>75814 Różne rozliczenia finansowe</t>
  </si>
  <si>
    <t>§ 8010 rozliczenia z bankami związane z obsługą długu publicznego</t>
  </si>
  <si>
    <t>§ 8110 odsetki od samorządowych papierów wartościowych</t>
  </si>
  <si>
    <t>§ 8120 odsetki od samorządowych pożyczek</t>
  </si>
  <si>
    <t>75818 Rezerwy ogólne i celowe</t>
  </si>
  <si>
    <t>w tym : rezerwa ogólna do 1 % wydatków</t>
  </si>
  <si>
    <t>rezerwa celowa do 5 % wydatków</t>
  </si>
  <si>
    <t>- dofinansowanie robót publicznych</t>
  </si>
  <si>
    <t>x</t>
  </si>
  <si>
    <t>- odsetki dla ewent. kredytów krótkotermonowych</t>
  </si>
  <si>
    <t>x</t>
  </si>
  <si>
    <t>- wyroki sądowe - zwroty kaucji mieszkaniowej</t>
  </si>
  <si>
    <t>x</t>
  </si>
  <si>
    <t>- dofinansowanie Wyższej Szkoły Zawodowej</t>
  </si>
  <si>
    <t>x</t>
  </si>
  <si>
    <t>- remonty substancji mieszkaniowej</t>
  </si>
  <si>
    <t>x</t>
  </si>
  <si>
    <t>- pomoc finansowa dla repatriantów</t>
  </si>
  <si>
    <t>x</t>
  </si>
  <si>
    <t>801 Oświata i wychowanie</t>
  </si>
  <si>
    <t>w tym : bieżące</t>
  </si>
  <si>
    <t>inwestycje</t>
  </si>
  <si>
    <t>80101 Szkoły podstawowe</t>
  </si>
  <si>
    <t>wydatki bieżące</t>
  </si>
  <si>
    <t>inwestycje</t>
  </si>
  <si>
    <t>w tym : środki rad sołeckich</t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</si>
  <si>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</si>
  <si>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</si>
  <si>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</si>
  <si>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</si>
  <si>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§ 4140 wpłata na Państwowy Fundusz Rehabilitacji Osób Niepełnosprawnych</t>
  </si>
  <si>
    <t>§ 2540 dotacje przedmiotowe z budżetu dla niepublicznej szkoły lub innej niepublicznej placówki oświatowo - wychowawczej</t>
  </si>
  <si>
    <t>pozostałe wydatki bieżące</t>
  </si>
  <si>
    <t>§ 6050 wydatki inwestycyjne jednostek budżetowych</t>
  </si>
  <si>
    <t xml:space="preserve">80104 Przedszkola </t>
  </si>
  <si>
    <t>wydatki bieżące</t>
  </si>
  <si>
    <t>w tym :</t>
  </si>
  <si>
    <t>§ 2540 dotacje przedmiotowe z budżetu dla niepublicznej szkoły lub innej niepublicznej placówki oświatowo - wychowawczej</t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</si>
  <si>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</si>
  <si>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</si>
  <si>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</si>
  <si>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</si>
  <si>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pozostałe wydatki bieżące</t>
  </si>
  <si>
    <t>80110 Gimnazja</t>
  </si>
  <si>
    <t>wydatki bieżące</t>
  </si>
  <si>
    <t>inwestycje</t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</si>
  <si>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</si>
  <si>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</si>
  <si>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</si>
  <si>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</si>
  <si>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§ 2540 dotacje przedmiotowe z budżetu dla niepublicznej szkoły lub innej niepublicznej placówki oświatowo - wychowawczej</t>
  </si>
  <si>
    <t>pozostałe wydatki bieżące</t>
  </si>
  <si>
    <t>wydatki inwestycyjne</t>
  </si>
  <si>
    <t>§ 6050 wydatki inwestycyjne jednostek budżetowych</t>
  </si>
  <si>
    <t>80113 Dowożenie uczniów do szkół</t>
  </si>
  <si>
    <t>wydatki bieżące</t>
  </si>
  <si>
    <t>80114 Zespoły ekonomiczno - administracyjne szkół</t>
  </si>
  <si>
    <t>wydatki bieżące</t>
  </si>
  <si>
    <t>w tym :</t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</si>
  <si>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</si>
  <si>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</si>
  <si>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</si>
  <si>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</si>
  <si>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pozostałe wydatki bieżące</t>
  </si>
  <si>
    <t>80146 Dokształcanie i doskonalenie nauczycieli</t>
  </si>
  <si>
    <t>wydatki bieżące</t>
  </si>
  <si>
    <t>§ 4010 wynagrodzenia osobowe pracowników</t>
  </si>
  <si>
    <t>§ 4110 składki na ubezpieczenie społeczne</t>
  </si>
  <si>
    <t>§ 4120 składki na Fundusz Pracy</t>
  </si>
  <si>
    <t>pozostałe wydatki bieżące</t>
  </si>
  <si>
    <t>80195 Pozostała działalność</t>
  </si>
  <si>
    <t>wydatki bieżące</t>
  </si>
  <si>
    <t>851 Ochrona zdrowia</t>
  </si>
  <si>
    <t>w tym : bieżące</t>
  </si>
  <si>
    <t>inwestycje</t>
  </si>
  <si>
    <t>85154 Przeciwdziałanie alkoholizmowi</t>
  </si>
  <si>
    <t>wydatki bieżące</t>
  </si>
  <si>
    <t>w tym : dotacje</t>
  </si>
  <si>
    <t>§ 2820 dotacja celowa z budżetu na finansowanie i dofinansowanie zadań zleconych do zrealizowania stwoarzyszeniom</t>
  </si>
  <si>
    <t>§ 2830 dotacje celowa z budżetu na finansowanie i dofinansowanie zadań zleconych do zrealizowania pozostałym jednostkom nie zaliczanym do sektora finansów publicznych</t>
  </si>
  <si>
    <t>wydatki inwestycyjne</t>
  </si>
  <si>
    <t>§ 6050 wydatki inwestycyjne jednostek budżetowych</t>
  </si>
  <si>
    <t>§ 6060 wydatki na zakupy inwestycyjne jednostek budżetowych</t>
  </si>
  <si>
    <t>852 Pomoc społeczna</t>
  </si>
  <si>
    <t>w tym : bieżące</t>
  </si>
  <si>
    <t>85202 Domy pomocy społecznej</t>
  </si>
  <si>
    <t>wydatki bieżące</t>
  </si>
  <si>
    <t>w tym :</t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</si>
  <si>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</si>
  <si>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</si>
  <si>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</si>
  <si>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</si>
  <si>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pozostałe wydatki bieżące</t>
  </si>
  <si>
    <t>85214 Zasiłki i pomoc w naturze oraz składki na ubezpieczenie społeczne</t>
  </si>
  <si>
    <t>wydatki bieżące</t>
  </si>
  <si>
    <t>w tym :</t>
  </si>
  <si>
    <t>§ 3110 świadczenia społeczne</t>
  </si>
  <si>
    <t>pozostałe wydatki bieżące</t>
  </si>
  <si>
    <r>
      <t>85215 Dodatki mieszkaniowe</t>
    </r>
    <r>
      <rPr>
        <sz val="10.95"/>
        <color indexed="8"/>
        <rFont val="Arial CE"/>
        <family val="2"/>
      </rPr>
      <t xml:space="preserve"> (2004 r. - środki gminy)</t>
    </r>
  </si>
  <si>
    <t>wydatki bieżące</t>
  </si>
  <si>
    <t>§ 3110 świadczenia społeczne</t>
  </si>
  <si>
    <t>85219 Ośrodki pomocy społecznej</t>
  </si>
  <si>
    <t>wydatki bieżące</t>
  </si>
  <si>
    <t>w tym :</t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</si>
  <si>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</si>
  <si>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</si>
  <si>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</si>
  <si>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</si>
  <si>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§ 4140 wpłata na Państwowy Fundusz Rehabilitacji Osób Niepełnosprawnych</t>
  </si>
  <si>
    <t>pozostałe wydatki bieżące</t>
  </si>
  <si>
    <t>85228 Usługi opiekuńczo - wychowawcze</t>
  </si>
  <si>
    <t>wydatki bieżące</t>
  </si>
  <si>
    <t>w tym : usługi opiekuńcze OPS</t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</si>
  <si>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</si>
  <si>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</si>
  <si>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</si>
  <si>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</si>
  <si>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§ 4140 wpłata na Państwowy Fundusz Rehabilitacji Osób Niepełnosprawnych</t>
  </si>
  <si>
    <t>pozostałe wydatki bieżące OPS</t>
  </si>
  <si>
    <t>dotacje : usługi opiekuńcze "Caritas"</t>
  </si>
  <si>
    <t>§ 2630 dotacje przedmiotowa z budżetu dla jednostek nie zaliczanych do sektora finansów publicznych</t>
  </si>
  <si>
    <t>85295 Pozostała działalność</t>
  </si>
  <si>
    <t>wydatki bieżące</t>
  </si>
  <si>
    <t>§ 3110 świadczenia społeczne</t>
  </si>
  <si>
    <t>pozostałe wydatki bieżące</t>
  </si>
  <si>
    <t>853 Pozostałe zadania w zakresie polityki społecznej</t>
  </si>
  <si>
    <t>w tym : bieżące</t>
  </si>
  <si>
    <t>85305 Żłobki</t>
  </si>
  <si>
    <t>wydatki bieżące</t>
  </si>
  <si>
    <t>w tym :</t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</si>
  <si>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</si>
  <si>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</si>
  <si>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</si>
  <si>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</si>
  <si>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pozostałe wydatki bieżące</t>
  </si>
  <si>
    <t>85334 Pomoc dla repatriantów</t>
  </si>
  <si>
    <t>wydatki bieżące</t>
  </si>
  <si>
    <t>854 Edukacyjna opieka wychowawcza</t>
  </si>
  <si>
    <t>w tym : bieżące</t>
  </si>
  <si>
    <t>85401 Świetlice szkolne</t>
  </si>
  <si>
    <t>wydatki bieżące</t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</si>
  <si>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</si>
  <si>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</si>
  <si>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</si>
  <si>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</si>
  <si>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pozostałe wydatki bieżące</t>
  </si>
  <si>
    <t>85495 Pozostała działalność</t>
  </si>
  <si>
    <t>wydatki bieżące</t>
  </si>
  <si>
    <t>900 Gospodarka komunalna i ochrona środowiska</t>
  </si>
  <si>
    <t>w tym : bieżące</t>
  </si>
  <si>
    <t>w tym wydatki Rad Sołeckich</t>
  </si>
  <si>
    <t>inwestycje</t>
  </si>
  <si>
    <t>90001 Gospodarka ściekowa i ochrona wód</t>
  </si>
  <si>
    <t>wydatki inwestycyjne</t>
  </si>
  <si>
    <t>§ 6050 wydatki inwestycyjne jednostek budżetowych</t>
  </si>
  <si>
    <t>90002 Gospodarka odpadami</t>
  </si>
  <si>
    <t>wydatki inwestycyjne</t>
  </si>
  <si>
    <t>§ 6050 wydatki inwestycyjne jednostek budżetowych</t>
  </si>
  <si>
    <t>90003 Oczyszczanie miast i wsi</t>
  </si>
  <si>
    <t>wydatki bieżące</t>
  </si>
  <si>
    <t>w tym wydatki Rad Sołeckich</t>
  </si>
  <si>
    <t>90004 Utrzymanie zieleni w miastach i gminach</t>
  </si>
  <si>
    <t>wydatki bieżące</t>
  </si>
  <si>
    <t>w tym wydatki Rad Sołeckich</t>
  </si>
  <si>
    <t>90013 Schroniska dla zwierząt</t>
  </si>
  <si>
    <t>wydatki bieżące</t>
  </si>
  <si>
    <t>w tym :</t>
  </si>
  <si>
    <t>§ 4010 wynagrodzenia osobowe pracowników</t>
  </si>
  <si>
    <t>§ 4040 dodatkowe wynagrodzenie roczne</t>
  </si>
  <si>
    <t>§ 4110 składki na ubezpieczenie społeczne</t>
  </si>
  <si>
    <t>§ 4210 składki na Fundusz Pracy</t>
  </si>
  <si>
    <t>§ 4140 wpłata na Państwowy Fundusz Rehabilitacji Osób Niepełnosprawnych</t>
  </si>
  <si>
    <t>pozostałe wydatki bieżące</t>
  </si>
  <si>
    <t>90015 Oświetlenie ulic, placów i dróg</t>
  </si>
  <si>
    <t>wydatki bieżące</t>
  </si>
  <si>
    <t>inwestycje</t>
  </si>
  <si>
    <t>§ 6050 wydatki inwestycyjne jednostek budżetowych</t>
  </si>
  <si>
    <t>90017 Zakłady gospodarki komunalnej</t>
  </si>
  <si>
    <t>wydatki bieżące (inkaso targowe)</t>
  </si>
  <si>
    <t>inwestycje</t>
  </si>
  <si>
    <t>§ 6050 wydatki inwestycyjne jednostek budżetowych</t>
  </si>
  <si>
    <t>90095 Pozostała działalność</t>
  </si>
  <si>
    <t>wydatki bieżące</t>
  </si>
  <si>
    <t>w tym wydatki Rad Sołeckich</t>
  </si>
  <si>
    <t>inwestycje</t>
  </si>
  <si>
    <t>§ 6050 wydatki inwestycyjne jednostek budżetowych</t>
  </si>
  <si>
    <t>§ 6060 wydatki na zakupy inwestycyjne jednostek budżetowych</t>
  </si>
  <si>
    <t>921 Kultura i ochrona dziedzictwa narodowego</t>
  </si>
  <si>
    <t>w tym : bieżące</t>
  </si>
  <si>
    <t>w tym wydatki Rad Sołeckich</t>
  </si>
  <si>
    <t>inwestycje</t>
  </si>
  <si>
    <t>92105 Pozostałe zadania w zakresie kultury</t>
  </si>
  <si>
    <t>§ 2820 dotacja celowa z budżetu na finansowanie i dofinansowanie zadań zleconych do realizacji stowarzyszeniom</t>
  </si>
  <si>
    <t>92109 Domy i ośrodki kultury, świetlice i kluby</t>
  </si>
  <si>
    <t>wydatki bieżące</t>
  </si>
  <si>
    <t>w tym : wydatki rad sołeckich</t>
  </si>
  <si>
    <t>§ 2550 dotacja podmiotowa z budżetu dla instytucji kultury (NDK)</t>
  </si>
  <si>
    <t>wydatki inwestycyjne</t>
  </si>
  <si>
    <t>§ 6050 wydatki inwestycyjne jednostek budżetowych</t>
  </si>
  <si>
    <t>§ 6060 wydatki na zakupy inwestycyjne jednostek budżetowych</t>
  </si>
  <si>
    <t>92116 Biblioteki</t>
  </si>
  <si>
    <t>wydatki bieżące</t>
  </si>
  <si>
    <t>§ 2550 dotacja podmiotowa z budżetu dla instytucji kultury</t>
  </si>
  <si>
    <t>92195 Pozostała działalność</t>
  </si>
  <si>
    <t>wydatki bieżące</t>
  </si>
  <si>
    <t>926 Kultura fizyczna i sport</t>
  </si>
  <si>
    <t>w tym : bieżące</t>
  </si>
  <si>
    <t>w tym wydatki Rad Sołeckich</t>
  </si>
  <si>
    <t>inwestycje</t>
  </si>
  <si>
    <t>92601 Obiekty sportowe</t>
  </si>
  <si>
    <t>wydatki bieżące</t>
  </si>
  <si>
    <t>w tym środki rad sołeckich</t>
  </si>
  <si>
    <t>wydatki inwestycyjne</t>
  </si>
  <si>
    <t>w tym wydatki Rad Sołeckich</t>
  </si>
  <si>
    <t>§ 2650 dotacja przedmiotowa z budżetu dla zakładu budżetowego</t>
  </si>
  <si>
    <t>§ 2820 dotacja celowa z budżetu na finansowanie i dofinansowanie zadań zleconych do realizacji stowarzyszeniom</t>
  </si>
  <si>
    <t>wydatki inwestycyjne</t>
  </si>
  <si>
    <t>§ 6050 wydatki inwestycyjne jednostek budżetowych</t>
  </si>
  <si>
    <t>§ 4270 zakup usług remontowych</t>
  </si>
  <si>
    <t>92604 Instytucje kultury fizycznej</t>
  </si>
  <si>
    <t>wydatki bieżące</t>
  </si>
  <si>
    <t>w tym : dotacje</t>
  </si>
  <si>
    <t>§ 2650 dotacja przedmiotowa z budżetu dla zakładu budżetowego</t>
  </si>
  <si>
    <t>§ 2820 dotacja celowa z budżetu na finansowanie i dofinansowanie zadań zleconych do realizacji stowarzyszeniom</t>
  </si>
  <si>
    <t>92605 Zadania z zakresu kultury fizycznej i sportu</t>
  </si>
  <si>
    <t>wydatki bieżące</t>
  </si>
  <si>
    <t>w tym: rady sołeckie</t>
  </si>
  <si>
    <t>§ 2820 dotacja celowa z budżetu na finansowanie i dofinansowanie zadań zleconych do realizacji stowarzyszeniom</t>
  </si>
  <si>
    <t>inwestycje</t>
  </si>
  <si>
    <t>§ 6050 wydatki inwestycyjne jednostek budżetowych</t>
  </si>
  <si>
    <t xml:space="preserve">§ 6210 dotacje celowe z budżetu na </t>
  </si>
  <si>
    <t>92695 Pozostała działalność</t>
  </si>
  <si>
    <t>wydatki bieżące</t>
  </si>
  <si>
    <t>w tym :</t>
  </si>
  <si>
    <t>§ 2650 dotacja podmiotowa z budżetu dla zakładu budżetowego</t>
  </si>
  <si>
    <t>§ 2830 dotacja celowa z budżetu na finansowanie lub dofinansowanie zadań zleconych do realizacji pozostałym jednostkom nie zaliczanym do sektora finansów publicznych</t>
  </si>
  <si>
    <t>pozostałe wydatki bieżące</t>
  </si>
  <si>
    <t>II. Zadania zlecone ogółem</t>
  </si>
  <si>
    <t>w tym : bieżące</t>
  </si>
  <si>
    <t>inwestycje</t>
  </si>
  <si>
    <t>750 Administracja publiczna</t>
  </si>
  <si>
    <t>w tym : wydatki bieżące</t>
  </si>
  <si>
    <t>75011 Urzędy wojewódzkie</t>
  </si>
  <si>
    <t>§ 4010 wynagrodzenia osobowe pracowników</t>
  </si>
  <si>
    <t>§ 4110 składki na ubezpieczenie społ.</t>
  </si>
  <si>
    <t>§ 4120 składki na Fundusz Pracy</t>
  </si>
  <si>
    <t>751 Urzędy naczelnych organów władzy państwowej, kontroli i ochrony prawa</t>
  </si>
  <si>
    <t>w tym : wydatki bieżące</t>
  </si>
  <si>
    <t>75101 Urzędy naczelnych organów władzy państwowej, kontroli i ochrony prawa</t>
  </si>
  <si>
    <t>§ 4210 zakup materiałów i wyposażenia</t>
  </si>
  <si>
    <t>§ 4300 zakup usług pozostałych</t>
  </si>
  <si>
    <t>§ 4110 składki na ubezpieczenie społ.</t>
  </si>
  <si>
    <t>75110 Referenda ogólnokrajowe i konstytucyjne</t>
  </si>
  <si>
    <t>§ 3030 różne wydatki na rzecz osób fizycznych</t>
  </si>
  <si>
    <t>§ 4110 składki na ubezpieczenie społeczne</t>
  </si>
  <si>
    <t>§ 4120 składki na Fundusz Pracy</t>
  </si>
  <si>
    <t>§ 4210 zakup materiałów i wyposażenia</t>
  </si>
  <si>
    <t>§ 4300 zakup usług pozostałych</t>
  </si>
  <si>
    <t>754 Bezpieczeństwo publiczne i ochrona przeciwpożarowa</t>
  </si>
  <si>
    <t>w tym : bieżące</t>
  </si>
  <si>
    <t>75414 Obrona cywilna</t>
  </si>
  <si>
    <t>§ 4210 zakup materiałów i wyposażenia</t>
  </si>
  <si>
    <t>§ 4300 zakup usług pozostałych</t>
  </si>
  <si>
    <t>§ 6060 wydatki na zakupy inwestycyjne jednostek budżetowych</t>
  </si>
  <si>
    <t>801 Oświata i wychowanie</t>
  </si>
  <si>
    <t>80101 Szkoły podstawowe</t>
  </si>
  <si>
    <t>§ 3240 stypendia oraz inne formy pomocy dla uczniów</t>
  </si>
  <si>
    <t>852 Pomoc społeczna</t>
  </si>
  <si>
    <t>wydatki bieżące</t>
  </si>
  <si>
    <t>85203 Ośrodki wsparcia</t>
  </si>
  <si>
    <t>wydatki bieżące</t>
  </si>
  <si>
    <t>§ 3020 nagrody i wydatki osobowe nie zaliczane do wynagrodzeń</t>
  </si>
  <si>
    <t>§ 3030 różne wydatki na rzecz osób fizycznych</t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</si>
  <si>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</si>
  <si>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</si>
  <si>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</si>
  <si>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</si>
  <si>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§ 4210 zakup materiałów i wyposażenia</t>
  </si>
  <si>
    <t>§ 4260 zakup energii</t>
  </si>
  <si>
    <t>§ 4270 zakup usług remontowych</t>
  </si>
  <si>
    <t>§ 4300 zakup usług pozostałych</t>
  </si>
  <si>
    <t>§ 4410 podróże służbowe krajowe</t>
  </si>
  <si>
    <t>§ 4430 różne opłaty i składki</t>
  </si>
  <si>
    <t>§ 4440 odpis na zakładowy fundusz świadczeń socjalnych</t>
  </si>
  <si>
    <t>§ 4580 pozostałe odsetki</t>
  </si>
  <si>
    <t>§ 4600 kary i odszkodowania</t>
  </si>
  <si>
    <t>85213 Składki na ubezpieczenie zdrowotne opłacane przez osoby pobierające niektóre świadczenia z pomocy społecznej</t>
  </si>
  <si>
    <t>§ 4130 składki na ubezpieczenie zdrowotne</t>
  </si>
  <si>
    <t>85214  Zasiłki i pomoc w naturze oraz składki na ubezpieczenie społeczne i zdrowotne</t>
  </si>
  <si>
    <t>§ 3110 świadczenia społeczne</t>
  </si>
  <si>
    <t>§ 4110 składki na ubezpieczenie społeczne</t>
  </si>
  <si>
    <t>85316 Zasiłki rodzinne, pielęgnacykjne i wychowawcze</t>
  </si>
  <si>
    <t>§ 3110 świadczenia społeczne</t>
  </si>
  <si>
    <t>85219 Ośrodki pomocy społecznej</t>
  </si>
  <si>
    <t>§ 4010 wynagrodzenia osobowe pracowników</t>
  </si>
  <si>
    <t>§ 4040 dodatkowe wynagrodzenie roczne</t>
  </si>
  <si>
    <t>§ 3020 nagrody i wydatki osobowe nie zaliczane do wynagrodzeń</t>
  </si>
  <si>
    <t>§ 4410 podróże służbowe krajowe</t>
  </si>
  <si>
    <t>§ 4210 zakup materiałów i wyposażenia</t>
  </si>
  <si>
    <t>§ 4260 zakup energii</t>
  </si>
  <si>
    <t>§ 4300 zakup usług pozostałych</t>
  </si>
  <si>
    <t>§ 4110 składki na ubezpieczenie społeczne</t>
  </si>
  <si>
    <t>§ 4120 składki na Fundusz Pracy</t>
  </si>
  <si>
    <t>§ 4440 odpisy na zakładowy fundusz świadczeń socjalnych</t>
  </si>
  <si>
    <t>85228 Usługi opiekuńcze i specjalistyczne usługi opiekuńcze</t>
  </si>
  <si>
    <t>§ 3110 świadczenia społeczne</t>
  </si>
  <si>
    <t>§ 4010 wynagrodzenia osobowe pracowników</t>
  </si>
  <si>
    <t>§ 4210 zakup materiałów i wyposażenia</t>
  </si>
  <si>
    <t>§ 4300 zakup usług pozostałych</t>
  </si>
  <si>
    <t>§ 4110 składki na ubezpieczenie społeczne</t>
  </si>
  <si>
    <t>§ 4120 składki na Fundusz Pracy</t>
  </si>
  <si>
    <t>85234 Pomoc dla repatriantów</t>
  </si>
  <si>
    <t>wydatki bieżące</t>
  </si>
  <si>
    <t>85295 Pozostała działalność</t>
  </si>
  <si>
    <t>§ 3110 świadczenia społeczne</t>
  </si>
  <si>
    <t>900 Gospodarka komunalna i ochrona środowiska</t>
  </si>
  <si>
    <t>w tym : bieżące</t>
  </si>
  <si>
    <t>inwestycje</t>
  </si>
  <si>
    <t>90015 Oświetlenie ulic, placów i dróg</t>
  </si>
  <si>
    <t>w tym : bieżące</t>
  </si>
  <si>
    <t>inwestycje</t>
  </si>
  <si>
    <t>§ 4260 zakup energii</t>
  </si>
  <si>
    <t>§ 4270 zakup usług remontowych</t>
  </si>
  <si>
    <t>§ 6050 wydatki inwestycyjne jednostek budżetowych</t>
  </si>
  <si>
    <t>III. Zadania powierzone - ogółem</t>
  </si>
  <si>
    <t>w tym : bieżące</t>
  </si>
  <si>
    <t>750 Administracja publiczna</t>
  </si>
  <si>
    <t>w tym : bieżące</t>
  </si>
  <si>
    <t>75011 Urzędy wojewódzkie</t>
  </si>
  <si>
    <t>§ 4010 wynagrodzenia osobowe pracowników</t>
  </si>
  <si>
    <t>§ 4110 składki na ubezpieczenie społeczne</t>
  </si>
  <si>
    <t>§ 4120 składki na Fundusz Pracy</t>
  </si>
  <si>
    <t>75023 Urzędy gmin</t>
  </si>
  <si>
    <t>wydatki bieżące</t>
  </si>
  <si>
    <t>801 Oświata i wychowanie</t>
  </si>
  <si>
    <t>80110 Gimnazja</t>
  </si>
  <si>
    <t>wydatki bieżące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</si>
</sst>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.00"/>
    <numFmt numFmtId="166" formatCode="0.00%"/>
    <numFmt numFmtId="167" formatCode="@"/>
  </numFmts>
  <fonts count="18">
    <font>
      <sz val="10"/>
      <name val="Arial"/>
      <family val="0"/>
    </font>
    <font>
      <sz val="10"/>
      <color indexed="8"/>
      <name val="Arial CE"/>
      <family val="0"/>
    </font>
    <font>
      <sz val="12"/>
      <color indexed="8"/>
      <name val="Times New Roman CE"/>
      <family val="1"/>
    </font>
    <font>
      <b/>
      <sz val="14"/>
      <color indexed="8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b/>
      <sz val="11"/>
      <color indexed="8"/>
      <name val="Arial CE"/>
      <family val="2"/>
    </font>
    <font>
      <b/>
      <i/>
      <sz val="11"/>
      <color indexed="8"/>
      <name val="Arial CE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11"/>
      <color indexed="8"/>
      <name val="Tahoma"/>
      <family val="2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u val="single"/>
      <sz val="10"/>
      <color indexed="8"/>
      <name val="Arial CE"/>
      <family val="2"/>
    </font>
    <font>
      <i/>
      <sz val="10"/>
      <color indexed="8"/>
      <name val="Arial CE"/>
      <family val="2"/>
    </font>
    <font>
      <sz val="10.95"/>
      <color indexed="8"/>
      <name val="Arial CE"/>
      <family val="2"/>
    </font>
    <font>
      <b/>
      <sz val="10"/>
      <color indexed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1" fillId="0" borderId="0" xfId="0" applyAlignment="1">
      <alignment/>
    </xf>
    <xf numFmtId="164" fontId="1" fillId="0" borderId="0" xfId="0" applyAlignment="1">
      <alignment horizontal="left"/>
    </xf>
    <xf numFmtId="164" fontId="1" fillId="0" borderId="0" xfId="0" applyAlignment="1">
      <alignment horizontal="left"/>
    </xf>
    <xf numFmtId="165" fontId="1" fillId="0" borderId="0" xfId="0" applyAlignment="1">
      <alignment/>
    </xf>
    <xf numFmtId="164" fontId="1" fillId="0" borderId="0" xfId="0" applyAlignment="1">
      <alignment horizontal="center"/>
    </xf>
    <xf numFmtId="164" fontId="3" fillId="0" borderId="0" xfId="0" applyAlignment="1">
      <alignment horizontal="center"/>
    </xf>
    <xf numFmtId="164" fontId="3" fillId="0" borderId="0" xfId="0" applyAlignment="1">
      <alignment horizontal="center"/>
    </xf>
    <xf numFmtId="164" fontId="4" fillId="0" borderId="1" xfId="0" applyAlignment="1">
      <alignment horizontal="left"/>
    </xf>
    <xf numFmtId="164" fontId="4" fillId="0" borderId="1" xfId="0" applyAlignment="1">
      <alignment horizontal="left"/>
    </xf>
    <xf numFmtId="164" fontId="4" fillId="0" borderId="0" xfId="0" applyAlignment="1">
      <alignment horizontal="center"/>
    </xf>
    <xf numFmtId="164" fontId="5" fillId="0" borderId="2" xfId="0" applyAlignment="1">
      <alignment horizontal="center" wrapText="1"/>
    </xf>
    <xf numFmtId="164" fontId="4" fillId="0" borderId="2" xfId="0" applyAlignment="1">
      <alignment horizontal="center" wrapText="1"/>
    </xf>
    <xf numFmtId="164" fontId="1" fillId="0" borderId="0" xfId="0" applyAlignment="1">
      <alignment/>
    </xf>
    <xf numFmtId="164" fontId="6" fillId="2" borderId="2" xfId="0" applyAlignment="1">
      <alignment wrapText="1"/>
    </xf>
    <xf numFmtId="165" fontId="6" fillId="2" borderId="2" xfId="0" applyAlignment="1">
      <alignment wrapText="1"/>
    </xf>
    <xf numFmtId="166" fontId="6" fillId="3" borderId="2" xfId="0" applyAlignment="1">
      <alignment wrapText="1"/>
    </xf>
    <xf numFmtId="164" fontId="7" fillId="0" borderId="2" xfId="0" applyAlignment="1">
      <alignment wrapText="1"/>
    </xf>
    <xf numFmtId="165" fontId="7" fillId="0" borderId="2" xfId="0" applyAlignment="1">
      <alignment wrapText="1"/>
    </xf>
    <xf numFmtId="166" fontId="6" fillId="4" borderId="2" xfId="0" applyAlignment="1">
      <alignment wrapText="1"/>
    </xf>
    <xf numFmtId="165" fontId="6" fillId="4" borderId="2" xfId="0" applyAlignment="1">
      <alignment wrapText="1"/>
    </xf>
    <xf numFmtId="164" fontId="7" fillId="0" borderId="3" xfId="0" applyAlignment="1">
      <alignment wrapText="1"/>
    </xf>
    <xf numFmtId="165" fontId="7" fillId="0" borderId="3" xfId="0" applyAlignment="1">
      <alignment wrapText="1"/>
    </xf>
    <xf numFmtId="166" fontId="6" fillId="4" borderId="3" xfId="0" applyAlignment="1">
      <alignment wrapText="1"/>
    </xf>
    <xf numFmtId="165" fontId="6" fillId="4" borderId="3" xfId="0" applyAlignment="1">
      <alignment wrapText="1"/>
    </xf>
    <xf numFmtId="164" fontId="8" fillId="5" borderId="4" xfId="0" applyAlignment="1">
      <alignment wrapText="1"/>
    </xf>
    <xf numFmtId="165" fontId="8" fillId="5" borderId="4" xfId="0" applyAlignment="1">
      <alignment wrapText="1"/>
    </xf>
    <xf numFmtId="166" fontId="9" fillId="5" borderId="4" xfId="0" applyAlignment="1">
      <alignment wrapText="1"/>
    </xf>
    <xf numFmtId="165" fontId="9" fillId="5" borderId="4" xfId="0" applyAlignment="1">
      <alignment wrapText="1"/>
    </xf>
    <xf numFmtId="164" fontId="10" fillId="0" borderId="0" xfId="0" applyAlignment="1">
      <alignment/>
    </xf>
    <xf numFmtId="165" fontId="11" fillId="0" borderId="0" xfId="0" applyAlignment="1">
      <alignment wrapText="1"/>
    </xf>
    <xf numFmtId="164" fontId="12" fillId="4" borderId="5" xfId="0" applyAlignment="1">
      <alignment wrapText="1"/>
    </xf>
    <xf numFmtId="165" fontId="12" fillId="4" borderId="5" xfId="0" applyAlignment="1">
      <alignment wrapText="1"/>
    </xf>
    <xf numFmtId="166" fontId="12" fillId="4" borderId="5" xfId="0" applyAlignment="1">
      <alignment wrapText="1"/>
    </xf>
    <xf numFmtId="164" fontId="12" fillId="4" borderId="2" xfId="0" applyAlignment="1">
      <alignment wrapText="1"/>
    </xf>
    <xf numFmtId="165" fontId="12" fillId="4" borderId="2" xfId="0" applyAlignment="1">
      <alignment wrapText="1"/>
    </xf>
    <xf numFmtId="166" fontId="12" fillId="4" borderId="2" xfId="0" applyAlignment="1">
      <alignment wrapText="1"/>
    </xf>
    <xf numFmtId="166" fontId="6" fillId="2" borderId="2" xfId="0" applyAlignment="1">
      <alignment wrapText="1"/>
    </xf>
    <xf numFmtId="164" fontId="1" fillId="2" borderId="0" xfId="0" applyAlignment="1">
      <alignment/>
    </xf>
    <xf numFmtId="165" fontId="1" fillId="2" borderId="0" xfId="0" applyAlignment="1">
      <alignment/>
    </xf>
    <xf numFmtId="164" fontId="12" fillId="0" borderId="2" xfId="0" applyAlignment="1">
      <alignment wrapText="1"/>
    </xf>
    <xf numFmtId="165" fontId="12" fillId="0" borderId="2" xfId="0" applyAlignment="1">
      <alignment wrapText="1"/>
    </xf>
    <xf numFmtId="164" fontId="13" fillId="0" borderId="2" xfId="0" applyAlignment="1">
      <alignment wrapText="1"/>
    </xf>
    <xf numFmtId="165" fontId="13" fillId="0" borderId="2" xfId="0" applyAlignment="1">
      <alignment wrapText="1"/>
    </xf>
    <xf numFmtId="164" fontId="12" fillId="0" borderId="3" xfId="0" applyAlignment="1">
      <alignment wrapText="1"/>
    </xf>
    <xf numFmtId="165" fontId="12" fillId="0" borderId="3" xfId="0" applyAlignment="1">
      <alignment wrapText="1"/>
    </xf>
    <xf numFmtId="164" fontId="12" fillId="0" borderId="5" xfId="0" applyAlignment="1">
      <alignment wrapText="1"/>
    </xf>
    <xf numFmtId="165" fontId="12" fillId="0" borderId="5" xfId="0" applyAlignment="1">
      <alignment wrapText="1"/>
    </xf>
    <xf numFmtId="166" fontId="1" fillId="4" borderId="2" xfId="0" applyAlignment="1">
      <alignment wrapText="1"/>
    </xf>
    <xf numFmtId="164" fontId="14" fillId="0" borderId="0" xfId="0" applyAlignment="1">
      <alignment/>
    </xf>
    <xf numFmtId="166" fontId="12" fillId="4" borderId="3" xfId="0" applyAlignment="1">
      <alignment wrapText="1"/>
    </xf>
    <xf numFmtId="167" fontId="15" fillId="0" borderId="6" xfId="0" applyAlignment="1">
      <alignment wrapText="1"/>
    </xf>
    <xf numFmtId="167" fontId="15" fillId="0" borderId="6" xfId="0" applyAlignment="1">
      <alignment horizontal="right" wrapText="1"/>
    </xf>
    <xf numFmtId="165" fontId="15" fillId="0" borderId="6" xfId="0" applyAlignment="1">
      <alignment wrapText="1"/>
    </xf>
    <xf numFmtId="166" fontId="15" fillId="4" borderId="6" xfId="0" applyAlignment="1">
      <alignment wrapText="1"/>
    </xf>
    <xf numFmtId="164" fontId="6" fillId="2" borderId="5" xfId="0" applyAlignment="1">
      <alignment wrapText="1"/>
    </xf>
    <xf numFmtId="165" fontId="6" fillId="2" borderId="5" xfId="0" applyAlignment="1">
      <alignment wrapText="1"/>
    </xf>
    <xf numFmtId="166" fontId="6" fillId="2" borderId="5" xfId="0" applyAlignment="1">
      <alignment wrapText="1"/>
    </xf>
    <xf numFmtId="165" fontId="12" fillId="0" borderId="0" xfId="0" applyAlignment="1">
      <alignment/>
    </xf>
    <xf numFmtId="167" fontId="12" fillId="0" borderId="6" xfId="0" applyAlignment="1">
      <alignment wrapText="1"/>
    </xf>
    <xf numFmtId="165" fontId="12" fillId="0" borderId="6" xfId="0" applyAlignment="1">
      <alignment/>
    </xf>
    <xf numFmtId="164" fontId="12" fillId="0" borderId="6" xfId="0" applyAlignment="1">
      <alignment/>
    </xf>
    <xf numFmtId="164" fontId="12" fillId="0" borderId="0" xfId="0" applyAlignment="1">
      <alignment/>
    </xf>
    <xf numFmtId="164" fontId="13" fillId="0" borderId="5" xfId="0" applyAlignment="1">
      <alignment wrapText="1"/>
    </xf>
    <xf numFmtId="165" fontId="13" fillId="0" borderId="5" xfId="0" applyAlignment="1">
      <alignment wrapText="1"/>
    </xf>
    <xf numFmtId="165" fontId="13" fillId="0" borderId="2" xfId="0" applyAlignment="1">
      <alignment/>
    </xf>
    <xf numFmtId="165" fontId="12" fillId="0" borderId="2" xfId="0" applyAlignment="1">
      <alignment/>
    </xf>
    <xf numFmtId="165" fontId="12" fillId="0" borderId="3" xfId="0" applyAlignment="1">
      <alignment/>
    </xf>
    <xf numFmtId="165" fontId="12" fillId="0" borderId="7" xfId="0" applyAlignment="1">
      <alignment/>
    </xf>
    <xf numFmtId="165" fontId="12" fillId="0" borderId="5" xfId="0" applyAlignment="1">
      <alignment/>
    </xf>
    <xf numFmtId="165" fontId="6" fillId="2" borderId="2" xfId="0" applyAlignment="1">
      <alignment/>
    </xf>
    <xf numFmtId="164" fontId="17" fillId="2" borderId="0" xfId="0" applyAlignment="1">
      <alignment/>
    </xf>
    <xf numFmtId="165" fontId="12" fillId="4" borderId="2" xfId="0" applyAlignment="1">
      <alignment/>
    </xf>
    <xf numFmtId="164" fontId="1" fillId="4" borderId="0" xfId="0" applyAlignment="1">
      <alignment/>
    </xf>
    <xf numFmtId="164" fontId="12" fillId="0" borderId="8" xfId="0" applyAlignment="1">
      <alignment wrapText="1"/>
    </xf>
    <xf numFmtId="165" fontId="8" fillId="5" borderId="4" xfId="0" applyAlignment="1">
      <alignment/>
    </xf>
    <xf numFmtId="166" fontId="8" fillId="5" borderId="4" xfId="0" applyAlignment="1">
      <alignment wrapText="1"/>
    </xf>
    <xf numFmtId="164" fontId="13" fillId="0" borderId="9" xfId="0" applyAlignment="1">
      <alignment wrapText="1"/>
    </xf>
    <xf numFmtId="165" fontId="13" fillId="0" borderId="9" xfId="0" applyAlignment="1">
      <alignment/>
    </xf>
    <xf numFmtId="165" fontId="12" fillId="0" borderId="9" xfId="0" applyAlignment="1">
      <alignment/>
    </xf>
    <xf numFmtId="165" fontId="13" fillId="4" borderId="2" xfId="0" applyAlignment="1">
      <alignment wrapText="1"/>
    </xf>
    <xf numFmtId="164" fontId="6" fillId="2" borderId="2" xfId="0" applyAlignment="1">
      <alignment/>
    </xf>
    <xf numFmtId="164" fontId="13" fillId="0" borderId="2" xfId="0" applyAlignment="1">
      <alignment horizontal="left" wrapText="1"/>
    </xf>
    <xf numFmtId="164" fontId="13" fillId="0" borderId="2" xfId="0" applyAlignment="1">
      <alignment/>
    </xf>
    <xf numFmtId="164" fontId="12" fillId="0" borderId="2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FDFDF"/>
      <rgbColor rgb="00E5E5E5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66"/>
  <sheetViews>
    <sheetView tabSelected="1" workbookViewId="0" topLeftCell="A1">
      <selection activeCell="C271" sqref="C271"/>
    </sheetView>
  </sheetViews>
  <sheetFormatPr defaultColWidth="11.421875" defaultRowHeight="12.75"/>
  <cols>
    <col min="1" max="1" width="40.7109375" style="0" customWidth="1"/>
    <col min="2" max="2" width="17.140625" style="0" customWidth="1"/>
    <col min="3" max="3" width="18.57421875" style="0" customWidth="1"/>
    <col min="4" max="4" width="11.421875" style="0" customWidth="1"/>
    <col min="5" max="5" width="10.57421875" style="0" customWidth="1"/>
    <col min="6" max="6" width="9.140625" style="0" customWidth="1"/>
    <col min="7" max="7" width="13.28125" style="0" customWidth="1"/>
    <col min="8" max="8" width="13.57421875" style="0" customWidth="1"/>
    <col min="9" max="256" width="9.140625" style="0" customWidth="1"/>
  </cols>
  <sheetData>
    <row r="1" spans="1:256" ht="15">
      <c r="A1" s="1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="1" customFormat="1" ht="12.75"/>
    <row r="3" spans="1:256" ht="12.75">
      <c r="A3" s="1"/>
      <c r="B3" s="1"/>
      <c r="C3" s="1"/>
      <c r="D3" s="4" t="s">
        <v>0</v>
      </c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"/>
      <c r="B4" s="1"/>
      <c r="C4" s="1"/>
      <c r="D4" s="4" t="s">
        <v>1</v>
      </c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>
      <c r="A5" s="1"/>
      <c r="B5" s="1"/>
      <c r="C5" s="1"/>
      <c r="D5" s="4" t="s">
        <v>2</v>
      </c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2.75">
      <c r="A6" s="1"/>
      <c r="B6" s="6"/>
      <c r="C6" s="1"/>
      <c r="D6" s="4" t="s">
        <v>3</v>
      </c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2.75">
      <c r="A7" s="1"/>
      <c r="B7" s="1"/>
      <c r="C7" s="1"/>
      <c r="D7" s="7"/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7.25">
      <c r="A8" s="8" t="s">
        <v>4</v>
      </c>
      <c r="B8" s="8"/>
      <c r="C8" s="8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1"/>
      <c r="B9" s="1"/>
      <c r="C9" s="1"/>
      <c r="D9" s="7"/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" customHeight="1">
      <c r="A10" s="10" t="s">
        <v>5</v>
      </c>
      <c r="B10" s="10"/>
      <c r="C10" s="1"/>
      <c r="D10" s="1"/>
      <c r="E10" s="12" t="s">
        <v>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37.5" customHeight="1">
      <c r="A11" s="13" t="s">
        <v>7</v>
      </c>
      <c r="B11" s="13" t="s">
        <v>8</v>
      </c>
      <c r="C11" s="13" t="s">
        <v>9</v>
      </c>
      <c r="D11" s="13" t="s">
        <v>10</v>
      </c>
      <c r="E11" s="13" t="s">
        <v>11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0.5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14.25">
      <c r="A13" s="16" t="s">
        <v>12</v>
      </c>
      <c r="B13" s="17">
        <f>SUM(B15:B16)</f>
        <v>0</v>
      </c>
      <c r="C13" s="17">
        <f>SUM(C15:C16)</f>
        <v>0</v>
      </c>
      <c r="D13" s="18">
        <f>C13/B13</f>
        <v>0</v>
      </c>
      <c r="E13" s="17">
        <f>C13/60618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4.25">
      <c r="A14" s="19" t="s">
        <v>13</v>
      </c>
      <c r="B14" s="20"/>
      <c r="C14" s="20"/>
      <c r="D14" s="20"/>
      <c r="E14" s="2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4.25">
      <c r="A15" s="19" t="s">
        <v>14</v>
      </c>
      <c r="B15" s="20">
        <f>SUM(B18,B368,B455)</f>
        <v>0</v>
      </c>
      <c r="C15" s="20">
        <f>SUM(C18,C368,C455)</f>
        <v>0</v>
      </c>
      <c r="D15" s="21">
        <f aca="true" t="shared" si="0" ref="D15:D29">C15/B15</f>
        <v>0</v>
      </c>
      <c r="E15" s="22">
        <f>C15/60618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4.25">
      <c r="A16" s="23" t="s">
        <v>15</v>
      </c>
      <c r="B16" s="24">
        <f>SUM(B19,B133,B369)</f>
        <v>0</v>
      </c>
      <c r="C16" s="24">
        <f>SUM(C19,C369)</f>
        <v>0</v>
      </c>
      <c r="D16" s="25">
        <f t="shared" si="0"/>
        <v>0</v>
      </c>
      <c r="E16" s="26">
        <f>C16/60618</f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5">
      <c r="A17" s="27" t="s">
        <v>16</v>
      </c>
      <c r="B17" s="28">
        <f>SUM(B20,B32,B45,B57,B69,B77,B101,B128,B149,B202,B213,B255,B267,B278,B317,B335)</f>
        <v>0</v>
      </c>
      <c r="C17" s="28">
        <f>SUM(C18:C19)</f>
        <v>0</v>
      </c>
      <c r="D17" s="29">
        <f t="shared" si="0"/>
        <v>0</v>
      </c>
      <c r="E17" s="30">
        <f>C17/60618</f>
        <v>0</v>
      </c>
      <c r="F17" s="31"/>
      <c r="G17" s="32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ht="14.25">
      <c r="A18" s="33" t="s">
        <v>17</v>
      </c>
      <c r="B18" s="34">
        <f>SUM(B21,B33,B46,B58,B70,B78,B102,B129,B150,B203,B214,B258,B266,B268,B279,B318,B336)</f>
        <v>0</v>
      </c>
      <c r="C18" s="34">
        <f>SUM(C21,C33,C46,C58,C70,C78,C102,C127,C129,C150,C203,C214,C256,C268,C279,C318,C336)</f>
        <v>0</v>
      </c>
      <c r="D18" s="35">
        <f t="shared" si="0"/>
        <v>0</v>
      </c>
      <c r="E18" s="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4.25">
      <c r="A19" s="36" t="s">
        <v>18</v>
      </c>
      <c r="B19" s="37">
        <f>SUM(B22,B34,B47,B59,B79,B204,B281,B320,B338)</f>
        <v>0</v>
      </c>
      <c r="C19" s="37">
        <f>SUM(C22,C34,C47,C59,C79,C103,C130,C151,C281,C320,C338)</f>
        <v>0</v>
      </c>
      <c r="D19" s="38">
        <f t="shared" si="0"/>
        <v>0</v>
      </c>
      <c r="E19" s="37"/>
      <c r="F19" s="1"/>
      <c r="G19" s="6"/>
      <c r="H19" s="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4.25">
      <c r="A20" s="16" t="s">
        <v>19</v>
      </c>
      <c r="B20" s="17">
        <f>SUM(B23,B26,B28)</f>
        <v>0</v>
      </c>
      <c r="C20" s="17">
        <f>SUM(C23,C26,C28)</f>
        <v>0</v>
      </c>
      <c r="D20" s="39">
        <f t="shared" si="0"/>
        <v>0</v>
      </c>
      <c r="E20" s="17">
        <f>C20/60618</f>
        <v>0</v>
      </c>
      <c r="F20" s="40"/>
      <c r="G20" s="41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</row>
    <row r="21" spans="1:256" ht="14.25">
      <c r="A21" s="42" t="s">
        <v>20</v>
      </c>
      <c r="B21" s="43">
        <f>SUM(B27,B29)</f>
        <v>0</v>
      </c>
      <c r="C21" s="43">
        <f>SUM(C27,C29)</f>
        <v>0</v>
      </c>
      <c r="D21" s="38">
        <f t="shared" si="0"/>
        <v>0</v>
      </c>
      <c r="E21" s="4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4.25">
      <c r="A22" s="42" t="s">
        <v>21</v>
      </c>
      <c r="B22" s="43">
        <f>SUM(B24)</f>
        <v>0</v>
      </c>
      <c r="C22" s="43">
        <f>SUM(C24)</f>
        <v>0</v>
      </c>
      <c r="D22" s="38">
        <f t="shared" si="0"/>
        <v>0</v>
      </c>
      <c r="E22" s="43"/>
      <c r="F22" s="1"/>
      <c r="G22" s="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26.25">
      <c r="A23" s="44" t="s">
        <v>22</v>
      </c>
      <c r="B23" s="45">
        <f>SUM(B24)</f>
        <v>0</v>
      </c>
      <c r="C23" s="45">
        <f>SUM(C24)</f>
        <v>0</v>
      </c>
      <c r="D23" s="38">
        <f t="shared" si="0"/>
        <v>0</v>
      </c>
      <c r="E23" s="45"/>
      <c r="F23" s="1"/>
      <c r="G23" s="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4.25">
      <c r="A24" s="42" t="s">
        <v>23</v>
      </c>
      <c r="B24" s="43">
        <f>SUM(B25)</f>
        <v>0</v>
      </c>
      <c r="C24" s="43">
        <f>SUM(C25)</f>
        <v>0</v>
      </c>
      <c r="D24" s="38">
        <f t="shared" si="0"/>
        <v>0</v>
      </c>
      <c r="E24" s="4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26.25">
      <c r="A25" s="42" t="s">
        <v>24</v>
      </c>
      <c r="B25" s="43">
        <v>1221312</v>
      </c>
      <c r="C25" s="43">
        <v>1011468</v>
      </c>
      <c r="D25" s="38">
        <f t="shared" si="0"/>
        <v>0</v>
      </c>
      <c r="E25" s="4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4.25">
      <c r="A26" s="44" t="s">
        <v>25</v>
      </c>
      <c r="B26" s="45">
        <f>SUM(B27)</f>
        <v>0</v>
      </c>
      <c r="C26" s="45">
        <f>SUM(C27)</f>
        <v>0</v>
      </c>
      <c r="D26" s="38">
        <f t="shared" si="0"/>
        <v>0</v>
      </c>
      <c r="E26" s="4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39">
      <c r="A27" s="42" t="s">
        <v>26</v>
      </c>
      <c r="B27" s="43">
        <v>24000</v>
      </c>
      <c r="C27" s="43">
        <v>24000</v>
      </c>
      <c r="D27" s="38">
        <f t="shared" si="0"/>
        <v>0</v>
      </c>
      <c r="E27" s="4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4.25">
      <c r="A28" s="44" t="s">
        <v>27</v>
      </c>
      <c r="B28" s="45">
        <f>SUM(B29,B30)</f>
        <v>0</v>
      </c>
      <c r="C28" s="45">
        <f>SUM(C29,C30)</f>
        <v>0</v>
      </c>
      <c r="D28" s="38">
        <f t="shared" si="0"/>
        <v>0</v>
      </c>
      <c r="E28" s="4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4.25">
      <c r="A29" s="42" t="s">
        <v>28</v>
      </c>
      <c r="B29" s="43">
        <v>60472</v>
      </c>
      <c r="C29" s="43">
        <v>193100</v>
      </c>
      <c r="D29" s="38">
        <f t="shared" si="0"/>
        <v>0</v>
      </c>
      <c r="E29" s="4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4.25">
      <c r="A30" s="42" t="s">
        <v>29</v>
      </c>
      <c r="B30" s="43">
        <v>0</v>
      </c>
      <c r="C30" s="43">
        <v>0</v>
      </c>
      <c r="D30" s="38"/>
      <c r="E30" s="4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4.25">
      <c r="A31" s="42" t="s">
        <v>30</v>
      </c>
      <c r="B31" s="43">
        <v>52695</v>
      </c>
      <c r="C31" s="43">
        <v>173870</v>
      </c>
      <c r="D31" s="38">
        <f aca="true" t="shared" si="1" ref="D31:D39">C31/B31</f>
        <v>0</v>
      </c>
      <c r="E31" s="4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4.25">
      <c r="A32" s="16" t="s">
        <v>31</v>
      </c>
      <c r="B32" s="17">
        <f>SUM(B35,B38,B43)</f>
        <v>0</v>
      </c>
      <c r="C32" s="17">
        <f>SUM(C35,C38,C43)</f>
        <v>0</v>
      </c>
      <c r="D32" s="39">
        <f t="shared" si="1"/>
        <v>0</v>
      </c>
      <c r="E32" s="17">
        <f>C32/60618</f>
        <v>0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</row>
    <row r="33" spans="1:256" ht="14.25">
      <c r="A33" s="42" t="s">
        <v>32</v>
      </c>
      <c r="B33" s="43">
        <f>SUM(B36,B39,B44)</f>
        <v>0</v>
      </c>
      <c r="C33" s="43">
        <f>SUM(C36,C39,C44)</f>
        <v>0</v>
      </c>
      <c r="D33" s="38">
        <f t="shared" si="1"/>
        <v>0</v>
      </c>
      <c r="E33" s="4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4.25">
      <c r="A34" s="42" t="s">
        <v>33</v>
      </c>
      <c r="B34" s="43">
        <f>SUM(B41)</f>
        <v>0</v>
      </c>
      <c r="C34" s="43">
        <f>SUM(C41)</f>
        <v>0</v>
      </c>
      <c r="D34" s="38">
        <f t="shared" si="1"/>
        <v>0</v>
      </c>
      <c r="E34" s="4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6.5" customHeight="1">
      <c r="A35" s="44" t="s">
        <v>34</v>
      </c>
      <c r="B35" s="45">
        <f>SUM(B37)</f>
        <v>0</v>
      </c>
      <c r="C35" s="45">
        <f>SUM(C37)</f>
        <v>0</v>
      </c>
      <c r="D35" s="38">
        <f t="shared" si="1"/>
        <v>0</v>
      </c>
      <c r="E35" s="4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4.25">
      <c r="A36" s="42" t="s">
        <v>35</v>
      </c>
      <c r="B36" s="43">
        <f>SUM(B37)</f>
        <v>0</v>
      </c>
      <c r="C36" s="43">
        <f>SUM(C37)</f>
        <v>0</v>
      </c>
      <c r="D36" s="38">
        <f t="shared" si="1"/>
        <v>0</v>
      </c>
      <c r="E36" s="4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7.25" customHeight="1">
      <c r="A37" s="46" t="s">
        <v>36</v>
      </c>
      <c r="B37" s="47">
        <v>2200000</v>
      </c>
      <c r="C37" s="47">
        <v>1900000</v>
      </c>
      <c r="D37" s="38">
        <f t="shared" si="1"/>
        <v>0</v>
      </c>
      <c r="E37" s="4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4.25">
      <c r="A38" s="44" t="s">
        <v>37</v>
      </c>
      <c r="B38" s="45">
        <f>SUM(B39,B41)</f>
        <v>0</v>
      </c>
      <c r="C38" s="45">
        <f>SUM(C39,C41)</f>
        <v>0</v>
      </c>
      <c r="D38" s="38">
        <f t="shared" si="1"/>
        <v>0</v>
      </c>
      <c r="E38" s="4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4.25">
      <c r="A39" s="48" t="s">
        <v>38</v>
      </c>
      <c r="B39" s="49">
        <v>264500</v>
      </c>
      <c r="C39" s="49">
        <v>300000</v>
      </c>
      <c r="D39" s="38">
        <f t="shared" si="1"/>
        <v>0</v>
      </c>
      <c r="E39" s="4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4.25">
      <c r="A40" s="42" t="s">
        <v>39</v>
      </c>
      <c r="B40" s="43"/>
      <c r="C40" s="43"/>
      <c r="D40" s="38"/>
      <c r="E40" s="4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4.25">
      <c r="A41" s="42" t="s">
        <v>40</v>
      </c>
      <c r="B41" s="43">
        <f>SUM(B42)</f>
        <v>0</v>
      </c>
      <c r="C41" s="43">
        <f>SUM(C42)</f>
        <v>0</v>
      </c>
      <c r="D41" s="38">
        <f aca="true" t="shared" si="2" ref="D41:D53">C41/B41</f>
        <v>0</v>
      </c>
      <c r="E41" s="4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26.25">
      <c r="A42" s="42" t="s">
        <v>41</v>
      </c>
      <c r="B42" s="43">
        <v>766544</v>
      </c>
      <c r="C42" s="43">
        <v>1944975</v>
      </c>
      <c r="D42" s="38">
        <f t="shared" si="2"/>
        <v>0</v>
      </c>
      <c r="E42" s="4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4.25">
      <c r="A43" s="44" t="s">
        <v>42</v>
      </c>
      <c r="B43" s="45">
        <f>SUM(B44)</f>
        <v>0</v>
      </c>
      <c r="C43" s="45">
        <f>SUM(C44)</f>
        <v>0</v>
      </c>
      <c r="D43" s="38">
        <f t="shared" si="2"/>
        <v>0</v>
      </c>
      <c r="E43" s="4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4.25">
      <c r="A44" s="42" t="s">
        <v>43</v>
      </c>
      <c r="B44" s="43">
        <v>94653</v>
      </c>
      <c r="C44" s="43">
        <v>100000</v>
      </c>
      <c r="D44" s="38">
        <f t="shared" si="2"/>
        <v>0</v>
      </c>
      <c r="E44" s="4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4.25">
      <c r="A45" s="16" t="s">
        <v>44</v>
      </c>
      <c r="B45" s="17">
        <f>SUM(B48,B52)</f>
        <v>0</v>
      </c>
      <c r="C45" s="17">
        <f>SUM(C48,C52)</f>
        <v>0</v>
      </c>
      <c r="D45" s="39">
        <f t="shared" si="2"/>
        <v>0</v>
      </c>
      <c r="E45" s="17">
        <f>C45/60618</f>
        <v>0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  <c r="IV45" s="40"/>
    </row>
    <row r="46" spans="1:256" ht="14.25">
      <c r="A46" s="42" t="s">
        <v>45</v>
      </c>
      <c r="B46" s="43">
        <f>SUM(B49,B53)</f>
        <v>0</v>
      </c>
      <c r="C46" s="43">
        <f>SUM(C49,C53)</f>
        <v>0</v>
      </c>
      <c r="D46" s="38">
        <f t="shared" si="2"/>
        <v>0</v>
      </c>
      <c r="E46" s="4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4.25">
      <c r="A47" s="42" t="s">
        <v>46</v>
      </c>
      <c r="B47" s="43">
        <f>SUM(B50,B55)</f>
        <v>0</v>
      </c>
      <c r="C47" s="43">
        <f>SUM(C50,C55)</f>
        <v>0</v>
      </c>
      <c r="D47" s="38">
        <f t="shared" si="2"/>
        <v>0</v>
      </c>
      <c r="E47" s="4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26.25">
      <c r="A48" s="44" t="s">
        <v>47</v>
      </c>
      <c r="B48" s="45">
        <f>SUM(B49:B50)</f>
        <v>0</v>
      </c>
      <c r="C48" s="45">
        <f>SUM(C49:C50)</f>
        <v>0</v>
      </c>
      <c r="D48" s="38">
        <f t="shared" si="2"/>
        <v>0</v>
      </c>
      <c r="E48" s="4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4.25">
      <c r="A49" s="42" t="s">
        <v>48</v>
      </c>
      <c r="B49" s="43">
        <v>27900</v>
      </c>
      <c r="C49" s="43">
        <v>34000</v>
      </c>
      <c r="D49" s="38">
        <f t="shared" si="2"/>
        <v>0</v>
      </c>
      <c r="E49" s="4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4.25">
      <c r="A50" s="42" t="s">
        <v>49</v>
      </c>
      <c r="B50" s="43">
        <f>SUM(B51)</f>
        <v>0</v>
      </c>
      <c r="C50" s="43">
        <f>SUM(C51)</f>
        <v>0</v>
      </c>
      <c r="D50" s="50">
        <f t="shared" si="2"/>
        <v>0</v>
      </c>
      <c r="E50" s="4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26.25">
      <c r="A51" s="42" t="s">
        <v>50</v>
      </c>
      <c r="B51" s="43">
        <v>1000</v>
      </c>
      <c r="C51" s="43">
        <v>329000</v>
      </c>
      <c r="D51" s="50">
        <f t="shared" si="2"/>
        <v>0</v>
      </c>
      <c r="E51" s="4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4.25">
      <c r="A52" s="44" t="s">
        <v>51</v>
      </c>
      <c r="B52" s="45">
        <f>SUM(B53:B55)</f>
        <v>0</v>
      </c>
      <c r="C52" s="45">
        <f>SUM(C53,C55)</f>
        <v>0</v>
      </c>
      <c r="D52" s="38">
        <f t="shared" si="2"/>
        <v>0</v>
      </c>
      <c r="E52" s="4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4.25">
      <c r="A53" s="42" t="s">
        <v>52</v>
      </c>
      <c r="B53" s="43">
        <v>147715</v>
      </c>
      <c r="C53" s="43">
        <v>212200</v>
      </c>
      <c r="D53" s="38">
        <f t="shared" si="2"/>
        <v>0</v>
      </c>
      <c r="E53" s="4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27" customHeight="1">
      <c r="A54" s="42" t="s">
        <v>53</v>
      </c>
      <c r="B54" s="43">
        <v>0</v>
      </c>
      <c r="C54" s="43">
        <v>20000</v>
      </c>
      <c r="D54" s="38"/>
      <c r="E54" s="4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4.25">
      <c r="A55" s="42" t="s">
        <v>54</v>
      </c>
      <c r="B55" s="43">
        <f>SUM(B56)</f>
        <v>0</v>
      </c>
      <c r="C55" s="43">
        <f>SUM(C56)</f>
        <v>0</v>
      </c>
      <c r="D55" s="38"/>
      <c r="E55" s="4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27" customHeight="1">
      <c r="A56" s="42" t="s">
        <v>55</v>
      </c>
      <c r="B56" s="43">
        <v>16000</v>
      </c>
      <c r="C56" s="43">
        <v>19000</v>
      </c>
      <c r="D56" s="38"/>
      <c r="E56" s="4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6.5" customHeight="1">
      <c r="A57" s="16" t="s">
        <v>56</v>
      </c>
      <c r="B57" s="17">
        <f>SUM(B60,B62,B67)</f>
        <v>0</v>
      </c>
      <c r="C57" s="17">
        <f>SUM(C60,C62,C67)</f>
        <v>0</v>
      </c>
      <c r="D57" s="39">
        <f aca="true" t="shared" si="3" ref="D57:D85">C57/B57</f>
        <v>0</v>
      </c>
      <c r="E57" s="17">
        <f>C57/60618</f>
        <v>0</v>
      </c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0"/>
    </row>
    <row r="58" spans="1:256" ht="14.25">
      <c r="A58" s="42" t="s">
        <v>57</v>
      </c>
      <c r="B58" s="43">
        <f>SUM(B61,B63,B68)</f>
        <v>0</v>
      </c>
      <c r="C58" s="43">
        <f>SUM(C61,C63,C68)</f>
        <v>0</v>
      </c>
      <c r="D58" s="38">
        <f t="shared" si="3"/>
        <v>0</v>
      </c>
      <c r="E58" s="4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4.25">
      <c r="A59" s="42" t="s">
        <v>58</v>
      </c>
      <c r="B59" s="43">
        <f>SUM(B64)</f>
        <v>0</v>
      </c>
      <c r="C59" s="43">
        <f>SUM(C64)</f>
        <v>0</v>
      </c>
      <c r="D59" s="38">
        <f t="shared" si="3"/>
        <v>0</v>
      </c>
      <c r="E59" s="4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26.25">
      <c r="A60" s="44" t="s">
        <v>59</v>
      </c>
      <c r="B60" s="45">
        <f>SUM(B61)</f>
        <v>0</v>
      </c>
      <c r="C60" s="45">
        <f>SUM(C61)</f>
        <v>0</v>
      </c>
      <c r="D60" s="38">
        <f t="shared" si="3"/>
        <v>0</v>
      </c>
      <c r="E60" s="4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4.25">
      <c r="A61" s="42" t="s">
        <v>60</v>
      </c>
      <c r="B61" s="43">
        <v>800000</v>
      </c>
      <c r="C61" s="43">
        <v>2287000</v>
      </c>
      <c r="D61" s="38">
        <f t="shared" si="3"/>
        <v>0</v>
      </c>
      <c r="E61" s="4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26.25">
      <c r="A62" s="44" t="s">
        <v>61</v>
      </c>
      <c r="B62" s="45">
        <f>SUM(B63:B64)</f>
        <v>0</v>
      </c>
      <c r="C62" s="45">
        <f>SUM(C63:C64)</f>
        <v>0</v>
      </c>
      <c r="D62" s="38">
        <f t="shared" si="3"/>
        <v>0</v>
      </c>
      <c r="E62" s="4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4.25">
      <c r="A63" s="42" t="s">
        <v>62</v>
      </c>
      <c r="B63" s="43">
        <v>570000</v>
      </c>
      <c r="C63" s="43">
        <v>200000</v>
      </c>
      <c r="D63" s="38">
        <f t="shared" si="3"/>
        <v>0</v>
      </c>
      <c r="E63" s="4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4.25">
      <c r="A64" s="42" t="s">
        <v>63</v>
      </c>
      <c r="B64" s="43">
        <f>SUM(B65:B66)</f>
        <v>0</v>
      </c>
      <c r="C64" s="43">
        <f>SUM(C65:C66)</f>
        <v>0</v>
      </c>
      <c r="D64" s="38">
        <f t="shared" si="3"/>
        <v>0</v>
      </c>
      <c r="E64" s="4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26.25">
      <c r="A65" s="42" t="s">
        <v>64</v>
      </c>
      <c r="B65" s="43">
        <v>55100</v>
      </c>
      <c r="C65" s="43">
        <v>550000</v>
      </c>
      <c r="D65" s="38">
        <f t="shared" si="3"/>
        <v>0</v>
      </c>
      <c r="E65" s="4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30" customHeight="1">
      <c r="A66" s="42" t="s">
        <v>65</v>
      </c>
      <c r="B66" s="43">
        <v>100000</v>
      </c>
      <c r="C66" s="43">
        <v>100000</v>
      </c>
      <c r="D66" s="38">
        <f t="shared" si="3"/>
        <v>0</v>
      </c>
      <c r="E66" s="4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4.25">
      <c r="A67" s="44" t="s">
        <v>66</v>
      </c>
      <c r="B67" s="45">
        <f>SUM(B68)</f>
        <v>0</v>
      </c>
      <c r="C67" s="45">
        <f>SUM(C68)</f>
        <v>0</v>
      </c>
      <c r="D67" s="38">
        <f t="shared" si="3"/>
        <v>0</v>
      </c>
      <c r="E67" s="4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4.25">
      <c r="A68" s="42" t="s">
        <v>67</v>
      </c>
      <c r="B68" s="43">
        <v>400000</v>
      </c>
      <c r="C68" s="43">
        <v>300000</v>
      </c>
      <c r="D68" s="38">
        <f t="shared" si="3"/>
        <v>0</v>
      </c>
      <c r="E68" s="4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4.25">
      <c r="A69" s="16" t="s">
        <v>68</v>
      </c>
      <c r="B69" s="17">
        <f>SUM(B71,B73,B75)</f>
        <v>0</v>
      </c>
      <c r="C69" s="17">
        <f>SUM(C71,C73,C75)</f>
        <v>0</v>
      </c>
      <c r="D69" s="39">
        <f t="shared" si="3"/>
        <v>0</v>
      </c>
      <c r="E69" s="17">
        <f>C69/60618</f>
        <v>0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  <c r="IV69" s="40"/>
    </row>
    <row r="70" spans="1:256" ht="14.25">
      <c r="A70" s="42" t="s">
        <v>69</v>
      </c>
      <c r="B70" s="43">
        <f>SUM(B72,B74,B76)</f>
        <v>0</v>
      </c>
      <c r="C70" s="43">
        <f>SUM(C72,C74,C76)</f>
        <v>0</v>
      </c>
      <c r="D70" s="38">
        <f t="shared" si="3"/>
        <v>0</v>
      </c>
      <c r="E70" s="4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27" customHeight="1">
      <c r="A71" s="44" t="s">
        <v>70</v>
      </c>
      <c r="B71" s="45">
        <f>SUM(B72)</f>
        <v>0</v>
      </c>
      <c r="C71" s="45">
        <f>SUM(C72)</f>
        <v>0</v>
      </c>
      <c r="D71" s="38">
        <f t="shared" si="3"/>
        <v>0</v>
      </c>
      <c r="E71" s="4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4.25">
      <c r="A72" s="42" t="s">
        <v>71</v>
      </c>
      <c r="B72" s="43">
        <v>192000</v>
      </c>
      <c r="C72" s="43">
        <v>300000</v>
      </c>
      <c r="D72" s="38">
        <f t="shared" si="3"/>
        <v>0</v>
      </c>
      <c r="E72" s="4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26.25">
      <c r="A73" s="44" t="s">
        <v>72</v>
      </c>
      <c r="B73" s="45">
        <f>SUM(B74)</f>
        <v>0</v>
      </c>
      <c r="C73" s="45">
        <f>SUM(C74)</f>
        <v>0</v>
      </c>
      <c r="D73" s="38">
        <f t="shared" si="3"/>
        <v>0</v>
      </c>
      <c r="E73" s="4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4.25">
      <c r="A74" s="42" t="s">
        <v>73</v>
      </c>
      <c r="B74" s="43">
        <v>75000</v>
      </c>
      <c r="C74" s="43">
        <v>75000</v>
      </c>
      <c r="D74" s="38">
        <f t="shared" si="3"/>
        <v>0</v>
      </c>
      <c r="E74" s="4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4.25">
      <c r="A75" s="44" t="s">
        <v>74</v>
      </c>
      <c r="B75" s="45">
        <f>SUM(B76)</f>
        <v>0</v>
      </c>
      <c r="C75" s="45">
        <f>SUM(C76)</f>
        <v>0</v>
      </c>
      <c r="D75" s="38">
        <f t="shared" si="3"/>
        <v>0</v>
      </c>
      <c r="E75" s="4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4.25">
      <c r="A76" s="42" t="s">
        <v>75</v>
      </c>
      <c r="B76" s="43">
        <v>20000</v>
      </c>
      <c r="C76" s="43">
        <v>10000</v>
      </c>
      <c r="D76" s="38">
        <f t="shared" si="3"/>
        <v>0</v>
      </c>
      <c r="E76" s="4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4.25">
      <c r="A77" s="16" t="s">
        <v>76</v>
      </c>
      <c r="B77" s="17">
        <f>SUM(B80,B84,B96)</f>
        <v>0</v>
      </c>
      <c r="C77" s="17">
        <f>SUM(C80,C84,C96)</f>
        <v>0</v>
      </c>
      <c r="D77" s="39">
        <f t="shared" si="3"/>
        <v>0</v>
      </c>
      <c r="E77" s="17">
        <f>C77/60618</f>
        <v>0</v>
      </c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  <c r="IV77" s="40"/>
    </row>
    <row r="78" spans="1:256" ht="14.25">
      <c r="A78" s="42" t="s">
        <v>77</v>
      </c>
      <c r="B78" s="43">
        <f>SUM(B81,B85,B97)</f>
        <v>0</v>
      </c>
      <c r="C78" s="43">
        <f>SUM(C81,C85,C97)</f>
        <v>0</v>
      </c>
      <c r="D78" s="38">
        <f t="shared" si="3"/>
        <v>0</v>
      </c>
      <c r="E78" s="4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4.25">
      <c r="A79" s="42" t="s">
        <v>78</v>
      </c>
      <c r="B79" s="43">
        <f>SUM(B93,B98)</f>
        <v>0</v>
      </c>
      <c r="C79" s="43">
        <f>SUM(C93,C98)</f>
        <v>0</v>
      </c>
      <c r="D79" s="38">
        <f t="shared" si="3"/>
        <v>0</v>
      </c>
      <c r="E79" s="4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4.25">
      <c r="A80" s="44" t="s">
        <v>79</v>
      </c>
      <c r="B80" s="45">
        <f>SUM(B81)</f>
        <v>0</v>
      </c>
      <c r="C80" s="45">
        <f>SUM(C81)</f>
        <v>0</v>
      </c>
      <c r="D80" s="38">
        <f t="shared" si="3"/>
        <v>0</v>
      </c>
      <c r="E80" s="4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4.25">
      <c r="A81" s="42" t="s">
        <v>80</v>
      </c>
      <c r="B81" s="43">
        <f>SUM(B82:B83)</f>
        <v>0</v>
      </c>
      <c r="C81" s="43">
        <f>SUM(C82:C83)</f>
        <v>0</v>
      </c>
      <c r="D81" s="38">
        <f t="shared" si="3"/>
        <v>0</v>
      </c>
      <c r="E81" s="4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26.25">
      <c r="A82" s="42" t="s">
        <v>81</v>
      </c>
      <c r="B82" s="43">
        <v>275500</v>
      </c>
      <c r="C82" s="43">
        <v>356000</v>
      </c>
      <c r="D82" s="38">
        <f t="shared" si="3"/>
        <v>0</v>
      </c>
      <c r="E82" s="4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4.25">
      <c r="A83" s="42" t="s">
        <v>82</v>
      </c>
      <c r="B83" s="43">
        <v>24500</v>
      </c>
      <c r="C83" s="43">
        <v>38176</v>
      </c>
      <c r="D83" s="38">
        <f t="shared" si="3"/>
        <v>0</v>
      </c>
      <c r="E83" s="4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4.25">
      <c r="A84" s="44" t="s">
        <v>83</v>
      </c>
      <c r="B84" s="45">
        <f>SUM(B85,B93)</f>
        <v>0</v>
      </c>
      <c r="C84" s="45">
        <f>SUM(C85,C93)</f>
        <v>0</v>
      </c>
      <c r="D84" s="38">
        <f t="shared" si="3"/>
        <v>0</v>
      </c>
      <c r="E84" s="4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4.25">
      <c r="A85" s="42" t="s">
        <v>84</v>
      </c>
      <c r="B85" s="43">
        <f>SUM(B87:B92)</f>
        <v>0</v>
      </c>
      <c r="C85" s="43">
        <f>SUM(C87:C92)</f>
        <v>0</v>
      </c>
      <c r="D85" s="38">
        <f t="shared" si="3"/>
        <v>0</v>
      </c>
      <c r="E85" s="4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4.25">
      <c r="A86" s="42" t="s">
        <v>85</v>
      </c>
      <c r="B86" s="43"/>
      <c r="C86" s="43"/>
      <c r="D86" s="38"/>
      <c r="E86" s="4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26.25">
      <c r="A87" s="42" t="s">
        <v>86</v>
      </c>
      <c r="B87" s="43">
        <v>4004010</v>
      </c>
      <c r="C87" s="43">
        <v>4100354</v>
      </c>
      <c r="D87" s="38">
        <f aca="true" t="shared" si="4" ref="D87:D93">C87/B87</f>
        <v>0</v>
      </c>
      <c r="E87" s="4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5" customHeight="1">
      <c r="A88" s="42" t="s">
        <v>87</v>
      </c>
      <c r="B88" s="43">
        <v>346600</v>
      </c>
      <c r="C88" s="43">
        <v>363600</v>
      </c>
      <c r="D88" s="38">
        <f t="shared" si="4"/>
        <v>0</v>
      </c>
      <c r="E88" s="4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4.25">
      <c r="A89" s="42" t="s">
        <v>88</v>
      </c>
      <c r="B89" s="43">
        <v>782709</v>
      </c>
      <c r="C89" s="43">
        <v>794500</v>
      </c>
      <c r="D89" s="38">
        <f t="shared" si="4"/>
        <v>0</v>
      </c>
      <c r="E89" s="4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6.5" customHeight="1">
      <c r="A90" s="42" t="s">
        <v>89</v>
      </c>
      <c r="B90" s="43">
        <v>120043</v>
      </c>
      <c r="C90" s="43">
        <v>111000</v>
      </c>
      <c r="D90" s="38">
        <f t="shared" si="4"/>
        <v>0</v>
      </c>
      <c r="E90" s="4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30" customHeight="1">
      <c r="A91" s="42" t="s">
        <v>90</v>
      </c>
      <c r="B91" s="43">
        <v>16000</v>
      </c>
      <c r="C91" s="43">
        <v>8200</v>
      </c>
      <c r="D91" s="38">
        <f t="shared" si="4"/>
        <v>0</v>
      </c>
      <c r="E91" s="4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4.25">
      <c r="A92" s="42" t="s">
        <v>91</v>
      </c>
      <c r="B92" s="43">
        <v>1063194</v>
      </c>
      <c r="C92" s="43">
        <v>733000</v>
      </c>
      <c r="D92" s="38">
        <f t="shared" si="4"/>
        <v>0</v>
      </c>
      <c r="E92" s="4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4.25">
      <c r="A93" s="42" t="s">
        <v>92</v>
      </c>
      <c r="B93" s="43">
        <f>SUM(B94:B95)</f>
        <v>0</v>
      </c>
      <c r="C93" s="43">
        <f>SUM(C94:C95)</f>
        <v>0</v>
      </c>
      <c r="D93" s="38">
        <f t="shared" si="4"/>
        <v>0</v>
      </c>
      <c r="E93" s="4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26.25">
      <c r="A94" s="42" t="s">
        <v>93</v>
      </c>
      <c r="B94" s="43">
        <v>0</v>
      </c>
      <c r="C94" s="43">
        <v>0</v>
      </c>
      <c r="D94" s="38"/>
      <c r="E94" s="4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29.25" customHeight="1">
      <c r="A95" s="42" t="s">
        <v>94</v>
      </c>
      <c r="B95" s="43">
        <v>53700</v>
      </c>
      <c r="C95" s="43">
        <v>150000</v>
      </c>
      <c r="D95" s="38">
        <f>C95/B95</f>
        <v>0</v>
      </c>
      <c r="E95" s="4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4.25">
      <c r="A96" s="44" t="s">
        <v>95</v>
      </c>
      <c r="B96" s="45">
        <f>SUM(B97,B98)</f>
        <v>0</v>
      </c>
      <c r="C96" s="45">
        <f>SUM(C97,C98)</f>
        <v>0</v>
      </c>
      <c r="D96" s="38">
        <f>C96/B96</f>
        <v>0</v>
      </c>
      <c r="E96" s="45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14.25">
      <c r="A97" s="42" t="s">
        <v>96</v>
      </c>
      <c r="B97" s="43">
        <v>56207</v>
      </c>
      <c r="C97" s="43">
        <v>67957</v>
      </c>
      <c r="D97" s="38">
        <f>C97/B97</f>
        <v>0</v>
      </c>
      <c r="E97" s="4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4.25">
      <c r="A98" s="42" t="s">
        <v>97</v>
      </c>
      <c r="B98" s="43">
        <f>SUM(B99:B100)</f>
        <v>0</v>
      </c>
      <c r="C98" s="43">
        <f>SUM(C99:C100)</f>
        <v>0</v>
      </c>
      <c r="D98" s="38"/>
      <c r="E98" s="4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26.25">
      <c r="A99" s="42" t="s">
        <v>98</v>
      </c>
      <c r="B99" s="43">
        <v>35000</v>
      </c>
      <c r="C99" s="43">
        <v>57855</v>
      </c>
      <c r="D99" s="38"/>
      <c r="E99" s="4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31.5" customHeight="1">
      <c r="A100" s="42" t="s">
        <v>99</v>
      </c>
      <c r="B100" s="43">
        <v>78000</v>
      </c>
      <c r="C100" s="43">
        <v>0</v>
      </c>
      <c r="D100" s="38"/>
      <c r="E100" s="4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33" customHeight="1">
      <c r="A101" s="16" t="s">
        <v>100</v>
      </c>
      <c r="B101" s="17">
        <f>SUM(B104,B112,B114)</f>
        <v>0</v>
      </c>
      <c r="C101" s="17">
        <f>SUM(C104,C112,C114)</f>
        <v>0</v>
      </c>
      <c r="D101" s="39">
        <f>C101/B101</f>
        <v>0</v>
      </c>
      <c r="E101" s="17">
        <f>C101/60618</f>
        <v>0</v>
      </c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  <c r="IV101" s="40"/>
    </row>
    <row r="102" spans="1:256" ht="14.25">
      <c r="A102" s="42" t="s">
        <v>101</v>
      </c>
      <c r="B102" s="43">
        <f>SUM(B105,B113,B115)</f>
        <v>0</v>
      </c>
      <c r="C102" s="43">
        <f>SUM(C105,C113,C115)</f>
        <v>0</v>
      </c>
      <c r="D102" s="38">
        <f>C102/B102</f>
        <v>0</v>
      </c>
      <c r="E102" s="4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14.25">
      <c r="A103" s="42" t="s">
        <v>102</v>
      </c>
      <c r="B103" s="43">
        <f>SUM(B123)</f>
        <v>0</v>
      </c>
      <c r="C103" s="43">
        <f>SUM(C123)</f>
        <v>0</v>
      </c>
      <c r="D103" s="38"/>
      <c r="E103" s="4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6.5" customHeight="1">
      <c r="A104" s="44" t="s">
        <v>103</v>
      </c>
      <c r="B104" s="45">
        <f>SUM(B105)</f>
        <v>0</v>
      </c>
      <c r="C104" s="45">
        <f>SUM(C105)</f>
        <v>0</v>
      </c>
      <c r="D104" s="38">
        <f aca="true" t="shared" si="5" ref="D104:D115">C104/B104</f>
        <v>0</v>
      </c>
      <c r="E104" s="4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14.25">
      <c r="A105" s="42" t="s">
        <v>104</v>
      </c>
      <c r="B105" s="43">
        <f>SUM(B106:B111)</f>
        <v>0</v>
      </c>
      <c r="C105" s="43">
        <f>SUM(C106:C111)</f>
        <v>0</v>
      </c>
      <c r="D105" s="38">
        <f t="shared" si="5"/>
        <v>0</v>
      </c>
      <c r="E105" s="4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26.25">
      <c r="A106" s="42" t="s">
        <v>105</v>
      </c>
      <c r="B106" s="43">
        <v>50500</v>
      </c>
      <c r="C106" s="43">
        <v>53000</v>
      </c>
      <c r="D106" s="38">
        <f t="shared" si="5"/>
        <v>0</v>
      </c>
      <c r="E106" s="4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18.75" customHeight="1">
      <c r="A107" s="42" t="s">
        <v>106</v>
      </c>
      <c r="B107" s="43">
        <v>4500</v>
      </c>
      <c r="C107" s="43">
        <v>4500</v>
      </c>
      <c r="D107" s="38">
        <f t="shared" si="5"/>
        <v>0</v>
      </c>
      <c r="E107" s="4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14.25">
      <c r="A108" s="42" t="s">
        <v>107</v>
      </c>
      <c r="B108" s="43">
        <v>10850</v>
      </c>
      <c r="C108" s="43">
        <v>10000</v>
      </c>
      <c r="D108" s="38">
        <f t="shared" si="5"/>
        <v>0</v>
      </c>
      <c r="E108" s="4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15.75" customHeight="1">
      <c r="A109" s="42" t="s">
        <v>108</v>
      </c>
      <c r="B109" s="43">
        <v>1420</v>
      </c>
      <c r="C109" s="43">
        <v>1400</v>
      </c>
      <c r="D109" s="38">
        <f t="shared" si="5"/>
        <v>0</v>
      </c>
      <c r="E109" s="4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ht="30.75" customHeight="1">
      <c r="A110" s="42" t="s">
        <v>109</v>
      </c>
      <c r="B110" s="43">
        <v>850</v>
      </c>
      <c r="C110" s="43">
        <v>900</v>
      </c>
      <c r="D110" s="38">
        <f t="shared" si="5"/>
        <v>0</v>
      </c>
      <c r="E110" s="4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14.25">
      <c r="A111" s="42" t="s">
        <v>110</v>
      </c>
      <c r="B111" s="43">
        <v>123855</v>
      </c>
      <c r="C111" s="43">
        <v>120200</v>
      </c>
      <c r="D111" s="38">
        <f t="shared" si="5"/>
        <v>0</v>
      </c>
      <c r="E111" s="4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14.25">
      <c r="A112" s="44" t="s">
        <v>111</v>
      </c>
      <c r="B112" s="45">
        <f>SUM(B113)</f>
        <v>0</v>
      </c>
      <c r="C112" s="45">
        <f>SUM(C113)</f>
        <v>0</v>
      </c>
      <c r="D112" s="38">
        <f t="shared" si="5"/>
        <v>0</v>
      </c>
      <c r="E112" s="45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4.25">
      <c r="A113" s="42" t="s">
        <v>112</v>
      </c>
      <c r="B113" s="43">
        <v>10000</v>
      </c>
      <c r="C113" s="43">
        <v>20000</v>
      </c>
      <c r="D113" s="38">
        <f t="shared" si="5"/>
        <v>0</v>
      </c>
      <c r="E113" s="4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14.25">
      <c r="A114" s="44" t="s">
        <v>113</v>
      </c>
      <c r="B114" s="45">
        <f>SUM(B115)</f>
        <v>0</v>
      </c>
      <c r="C114" s="45">
        <f>SUM(C116:C122)</f>
        <v>0</v>
      </c>
      <c r="D114" s="38">
        <f t="shared" si="5"/>
        <v>0</v>
      </c>
      <c r="E114" s="45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14.25">
      <c r="A115" s="42" t="s">
        <v>114</v>
      </c>
      <c r="B115" s="43">
        <f>SUM(B117:B122)</f>
        <v>0</v>
      </c>
      <c r="C115" s="43">
        <f>SUM(C117:C122)</f>
        <v>0</v>
      </c>
      <c r="D115" s="38">
        <f t="shared" si="5"/>
        <v>0</v>
      </c>
      <c r="E115" s="4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ht="14.25">
      <c r="A116" s="42" t="s">
        <v>115</v>
      </c>
      <c r="B116" s="43">
        <v>0</v>
      </c>
      <c r="C116" s="43">
        <f>SUM(C124)</f>
        <v>0</v>
      </c>
      <c r="D116" s="38"/>
      <c r="E116" s="4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26.25">
      <c r="A117" s="42" t="s">
        <v>116</v>
      </c>
      <c r="B117" s="43">
        <v>460398</v>
      </c>
      <c r="C117" s="43">
        <v>436234</v>
      </c>
      <c r="D117" s="38">
        <f aca="true" t="shared" si="6" ref="D117:D122">C117/B117</f>
        <v>0</v>
      </c>
      <c r="E117" s="4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ht="16.5" customHeight="1">
      <c r="A118" s="42" t="s">
        <v>117</v>
      </c>
      <c r="B118" s="43">
        <v>36000</v>
      </c>
      <c r="C118" s="43">
        <v>36000</v>
      </c>
      <c r="D118" s="38">
        <f t="shared" si="6"/>
        <v>0</v>
      </c>
      <c r="E118" s="4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4.25">
      <c r="A119" s="42" t="s">
        <v>118</v>
      </c>
      <c r="B119" s="43">
        <v>85727</v>
      </c>
      <c r="C119" s="43">
        <v>71548</v>
      </c>
      <c r="D119" s="38">
        <f t="shared" si="6"/>
        <v>0</v>
      </c>
      <c r="E119" s="4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ht="17.25" customHeight="1">
      <c r="A120" s="42" t="s">
        <v>119</v>
      </c>
      <c r="B120" s="43">
        <v>10035</v>
      </c>
      <c r="C120" s="43">
        <v>10787</v>
      </c>
      <c r="D120" s="38">
        <f t="shared" si="6"/>
        <v>0</v>
      </c>
      <c r="E120" s="4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ht="30.75" customHeight="1">
      <c r="A121" s="42" t="s">
        <v>120</v>
      </c>
      <c r="B121" s="43">
        <v>3600</v>
      </c>
      <c r="C121" s="43">
        <v>3600</v>
      </c>
      <c r="D121" s="38">
        <f t="shared" si="6"/>
        <v>0</v>
      </c>
      <c r="E121" s="4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ht="14.25">
      <c r="A122" s="42" t="s">
        <v>121</v>
      </c>
      <c r="B122" s="43">
        <v>43420</v>
      </c>
      <c r="C122" s="43">
        <v>45627</v>
      </c>
      <c r="D122" s="38">
        <f t="shared" si="6"/>
        <v>0</v>
      </c>
      <c r="E122" s="4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ht="12.75" hidden="1">
      <c r="A123" s="42" t="s">
        <v>122</v>
      </c>
      <c r="B123" s="43">
        <f>SUM(B124)</f>
        <v>0</v>
      </c>
      <c r="C123" s="43">
        <f>SUM(C124)</f>
        <v>0</v>
      </c>
      <c r="D123" s="38"/>
      <c r="E123" s="4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ht="26.25">
      <c r="A124" s="42" t="s">
        <v>123</v>
      </c>
      <c r="B124" s="43">
        <v>0</v>
      </c>
      <c r="C124" s="43">
        <v>40000</v>
      </c>
      <c r="D124" s="38"/>
      <c r="E124" s="4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ht="64.5" customHeight="1">
      <c r="A125" s="16" t="s">
        <v>124</v>
      </c>
      <c r="B125" s="17">
        <f>SUM(B126)</f>
        <v>0</v>
      </c>
      <c r="C125" s="17">
        <f>SUM(C126)</f>
        <v>0</v>
      </c>
      <c r="D125" s="39">
        <f>C125/B125</f>
        <v>0</v>
      </c>
      <c r="E125" s="17">
        <f>C125/60618</f>
        <v>0</v>
      </c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  <c r="IV125" s="40"/>
    </row>
    <row r="126" spans="1:256" ht="14.25">
      <c r="A126" s="44" t="s">
        <v>125</v>
      </c>
      <c r="B126" s="45">
        <f>SUM(B127)</f>
        <v>0</v>
      </c>
      <c r="C126" s="45">
        <f>SUM(C127)</f>
        <v>0</v>
      </c>
      <c r="D126" s="38">
        <f>C126/B126</f>
        <v>0</v>
      </c>
      <c r="E126" s="45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  <c r="HL126" s="51"/>
      <c r="HM126" s="51"/>
      <c r="HN126" s="51"/>
      <c r="HO126" s="51"/>
      <c r="HP126" s="51"/>
      <c r="HQ126" s="51"/>
      <c r="HR126" s="51"/>
      <c r="HS126" s="51"/>
      <c r="HT126" s="51"/>
      <c r="HU126" s="51"/>
      <c r="HV126" s="51"/>
      <c r="HW126" s="51"/>
      <c r="HX126" s="51"/>
      <c r="HY126" s="51"/>
      <c r="HZ126" s="51"/>
      <c r="IA126" s="51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  <c r="IN126" s="51"/>
      <c r="IO126" s="51"/>
      <c r="IP126" s="51"/>
      <c r="IQ126" s="51"/>
      <c r="IR126" s="51"/>
      <c r="IS126" s="51"/>
      <c r="IT126" s="51"/>
      <c r="IU126" s="51"/>
      <c r="IV126" s="51"/>
    </row>
    <row r="127" spans="1:256" ht="14.25">
      <c r="A127" s="42" t="s">
        <v>126</v>
      </c>
      <c r="B127" s="43">
        <v>50000</v>
      </c>
      <c r="C127" s="43">
        <v>50000</v>
      </c>
      <c r="D127" s="38">
        <f>C127/B127</f>
        <v>0</v>
      </c>
      <c r="E127" s="4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ht="14.25" customHeight="1">
      <c r="A128" s="16" t="s">
        <v>127</v>
      </c>
      <c r="B128" s="17">
        <f>SUM(B131,B136,B140)</f>
        <v>0</v>
      </c>
      <c r="C128" s="17">
        <f>SUM(C131,C136,C140)</f>
        <v>0</v>
      </c>
      <c r="D128" s="39">
        <f>C128/B128</f>
        <v>0</v>
      </c>
      <c r="E128" s="17">
        <f>C128/60618</f>
        <v>0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  <c r="II128" s="40"/>
      <c r="IJ128" s="40"/>
      <c r="IK128" s="40"/>
      <c r="IL128" s="40"/>
      <c r="IM128" s="40"/>
      <c r="IN128" s="40"/>
      <c r="IO128" s="40"/>
      <c r="IP128" s="40"/>
      <c r="IQ128" s="40"/>
      <c r="IR128" s="40"/>
      <c r="IS128" s="40"/>
      <c r="IT128" s="40"/>
      <c r="IU128" s="40"/>
      <c r="IV128" s="40"/>
    </row>
    <row r="129" spans="1:256" ht="14.25">
      <c r="A129" s="42" t="s">
        <v>128</v>
      </c>
      <c r="B129" s="43">
        <f>SUM(B136,B140)</f>
        <v>0</v>
      </c>
      <c r="C129" s="43">
        <f>SUM(C136,C140)</f>
        <v>0</v>
      </c>
      <c r="D129" s="38">
        <f>C129/B129</f>
        <v>0</v>
      </c>
      <c r="E129" s="4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ht="14.25">
      <c r="A130" s="42" t="s">
        <v>129</v>
      </c>
      <c r="B130" s="43">
        <f>SUM(B133)</f>
        <v>0</v>
      </c>
      <c r="C130" s="43">
        <f>SUM(C133)</f>
        <v>0</v>
      </c>
      <c r="D130" s="38"/>
      <c r="E130" s="4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ht="27" customHeight="1">
      <c r="A131" s="44" t="s">
        <v>130</v>
      </c>
      <c r="B131" s="45">
        <f>SUM(B133)</f>
        <v>0</v>
      </c>
      <c r="C131" s="45">
        <f>SUM(C133)</f>
        <v>0</v>
      </c>
      <c r="D131" s="38">
        <f>C131/B131</f>
        <v>0</v>
      </c>
      <c r="E131" s="45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ht="14.25">
      <c r="A132" s="42" t="s">
        <v>131</v>
      </c>
      <c r="B132" s="43">
        <v>0</v>
      </c>
      <c r="C132" s="43">
        <v>0</v>
      </c>
      <c r="D132" s="38"/>
      <c r="E132" s="43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ht="14.25">
      <c r="A133" s="42" t="s">
        <v>132</v>
      </c>
      <c r="B133" s="43">
        <f>SUM(B134:B135)</f>
        <v>0</v>
      </c>
      <c r="C133" s="43">
        <f>SUM(C134:C135)</f>
        <v>0</v>
      </c>
      <c r="D133" s="38">
        <f>C133/B133</f>
        <v>0</v>
      </c>
      <c r="E133" s="43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ht="72.75" customHeight="1">
      <c r="A134" s="42" t="s">
        <v>133</v>
      </c>
      <c r="B134" s="43">
        <v>10000</v>
      </c>
      <c r="C134" s="43">
        <v>5000</v>
      </c>
      <c r="D134" s="38">
        <f>C134/B134</f>
        <v>0</v>
      </c>
      <c r="E134" s="4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ht="83.25" customHeight="1">
      <c r="A135" s="42" t="s">
        <v>134</v>
      </c>
      <c r="B135" s="43">
        <v>37600</v>
      </c>
      <c r="C135" s="43">
        <v>0</v>
      </c>
      <c r="D135" s="38"/>
      <c r="E135" s="4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ht="18.75" customHeight="1">
      <c r="A136" s="44" t="s">
        <v>135</v>
      </c>
      <c r="B136" s="45">
        <f>SUM(B137)</f>
        <v>0</v>
      </c>
      <c r="C136" s="45">
        <v>959807</v>
      </c>
      <c r="D136" s="38">
        <f>C136/B136</f>
        <v>0</v>
      </c>
      <c r="E136" s="4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ht="27" customHeight="1">
      <c r="A137" s="42" t="s">
        <v>136</v>
      </c>
      <c r="B137" s="43">
        <v>1885450</v>
      </c>
      <c r="C137" s="43">
        <v>0</v>
      </c>
      <c r="D137" s="38"/>
      <c r="E137" s="4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ht="30.75" customHeight="1">
      <c r="A138" s="42" t="s">
        <v>137</v>
      </c>
      <c r="B138" s="43">
        <v>0</v>
      </c>
      <c r="C138" s="43">
        <v>471000</v>
      </c>
      <c r="D138" s="38"/>
      <c r="E138" s="4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ht="14.25">
      <c r="A139" s="42" t="s">
        <v>138</v>
      </c>
      <c r="B139" s="43">
        <v>0</v>
      </c>
      <c r="C139" s="43">
        <v>401007</v>
      </c>
      <c r="D139" s="38"/>
      <c r="E139" s="4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ht="15.75" customHeight="1">
      <c r="A140" s="44" t="s">
        <v>139</v>
      </c>
      <c r="B140" s="45">
        <f>SUM(B141:B142)</f>
        <v>0</v>
      </c>
      <c r="C140" s="45">
        <f>SUM(C141:C142)</f>
        <v>0</v>
      </c>
      <c r="D140" s="38">
        <f>C140/B140</f>
        <v>0</v>
      </c>
      <c r="E140" s="45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ht="17.25" customHeight="1">
      <c r="A141" s="42" t="s">
        <v>140</v>
      </c>
      <c r="B141" s="43">
        <v>58453</v>
      </c>
      <c r="C141" s="43">
        <v>411325</v>
      </c>
      <c r="D141" s="38">
        <f>C141/B141</f>
        <v>0</v>
      </c>
      <c r="E141" s="4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15.75" customHeight="1">
      <c r="A142" s="46" t="s">
        <v>141</v>
      </c>
      <c r="B142" s="47">
        <v>139586</v>
      </c>
      <c r="C142" s="47">
        <f>SUM(C143:C148)</f>
        <v>0</v>
      </c>
      <c r="D142" s="52">
        <f>C142/B142</f>
        <v>0</v>
      </c>
      <c r="E142" s="4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ht="13.5" customHeight="1">
      <c r="A143" s="53" t="s">
        <v>142</v>
      </c>
      <c r="B143" s="54" t="s">
        <v>143</v>
      </c>
      <c r="C143" s="55">
        <v>125000</v>
      </c>
      <c r="D143" s="56"/>
      <c r="E143" s="55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ht="12.75">
      <c r="A144" s="53" t="s">
        <v>144</v>
      </c>
      <c r="B144" s="54" t="s">
        <v>145</v>
      </c>
      <c r="C144" s="55">
        <v>50000</v>
      </c>
      <c r="D144" s="56"/>
      <c r="E144" s="55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ht="15.75" customHeight="1">
      <c r="A145" s="53" t="s">
        <v>146</v>
      </c>
      <c r="B145" s="54" t="s">
        <v>147</v>
      </c>
      <c r="C145" s="55">
        <v>20000</v>
      </c>
      <c r="D145" s="56"/>
      <c r="E145" s="5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ht="15" customHeight="1">
      <c r="A146" s="53" t="s">
        <v>148</v>
      </c>
      <c r="B146" s="54" t="s">
        <v>149</v>
      </c>
      <c r="C146" s="55">
        <v>90279</v>
      </c>
      <c r="D146" s="56"/>
      <c r="E146" s="5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ht="16.5" customHeight="1">
      <c r="A147" s="53" t="s">
        <v>150</v>
      </c>
      <c r="B147" s="54" t="s">
        <v>151</v>
      </c>
      <c r="C147" s="55">
        <v>100000</v>
      </c>
      <c r="D147" s="56"/>
      <c r="E147" s="55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ht="15" customHeight="1">
      <c r="A148" s="53" t="s">
        <v>152</v>
      </c>
      <c r="B148" s="54" t="s">
        <v>153</v>
      </c>
      <c r="C148" s="55">
        <v>30000</v>
      </c>
      <c r="D148" s="56"/>
      <c r="E148" s="5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ht="14.25">
      <c r="A149" s="57" t="s">
        <v>154</v>
      </c>
      <c r="B149" s="58">
        <f>SUM(B152,B164,B173,B184,B186,B194,B200)</f>
        <v>0</v>
      </c>
      <c r="C149" s="58">
        <v>30951770</v>
      </c>
      <c r="D149" s="59">
        <f>C149/B149</f>
        <v>0</v>
      </c>
      <c r="E149" s="58">
        <f>C149/60618</f>
        <v>0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  <c r="IV149" s="40"/>
    </row>
    <row r="150" spans="1:256" ht="14.25">
      <c r="A150" s="42" t="s">
        <v>155</v>
      </c>
      <c r="B150" s="43">
        <f>SUM(B153,B165,B174,B185,B187,B194,B201)</f>
        <v>0</v>
      </c>
      <c r="C150" s="43">
        <v>30901770</v>
      </c>
      <c r="D150" s="38">
        <f>C150/B150</f>
        <v>0</v>
      </c>
      <c r="E150" s="4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ht="14.25">
      <c r="A151" s="42" t="s">
        <v>156</v>
      </c>
      <c r="B151" s="43"/>
      <c r="C151" s="43">
        <v>50000</v>
      </c>
      <c r="D151" s="38"/>
      <c r="E151" s="4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ht="14.25">
      <c r="A152" s="44" t="s">
        <v>157</v>
      </c>
      <c r="B152" s="45">
        <f>SUM(B153)</f>
        <v>0</v>
      </c>
      <c r="C152" s="45">
        <v>15084450</v>
      </c>
      <c r="D152" s="38">
        <f>C152/B152</f>
        <v>0</v>
      </c>
      <c r="E152" s="45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ht="14.25">
      <c r="A153" s="42" t="s">
        <v>158</v>
      </c>
      <c r="B153" s="43">
        <f>SUM(B156:B162)</f>
        <v>0</v>
      </c>
      <c r="C153" s="43">
        <v>15059450</v>
      </c>
      <c r="D153" s="38">
        <f>C153/B153</f>
        <v>0</v>
      </c>
      <c r="E153" s="4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ht="14.25">
      <c r="A154" s="42" t="s">
        <v>159</v>
      </c>
      <c r="B154" s="43">
        <f>SUM(B163)</f>
        <v>0</v>
      </c>
      <c r="C154" s="43">
        <v>25000</v>
      </c>
      <c r="D154" s="38"/>
      <c r="E154" s="4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14.25">
      <c r="A155" s="42" t="s">
        <v>160</v>
      </c>
      <c r="B155" s="43"/>
      <c r="C155" s="43"/>
      <c r="D155" s="38"/>
      <c r="E155" s="4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ht="26.25">
      <c r="A156" s="42" t="s">
        <v>161</v>
      </c>
      <c r="B156" s="43">
        <v>9830668</v>
      </c>
      <c r="C156" s="43">
        <v>9708158</v>
      </c>
      <c r="D156" s="38">
        <f aca="true" t="shared" si="7" ref="D156:D162">C156/B156</f>
        <v>0</v>
      </c>
      <c r="E156" s="4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ht="18.75" customHeight="1">
      <c r="A157" s="42" t="s">
        <v>162</v>
      </c>
      <c r="B157" s="43">
        <v>712360</v>
      </c>
      <c r="C157" s="43">
        <v>835600</v>
      </c>
      <c r="D157" s="38">
        <f t="shared" si="7"/>
        <v>0</v>
      </c>
      <c r="E157" s="4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14.25">
      <c r="A158" s="42" t="s">
        <v>163</v>
      </c>
      <c r="B158" s="43">
        <v>1984304</v>
      </c>
      <c r="C158" s="43">
        <v>1934661</v>
      </c>
      <c r="D158" s="38">
        <f t="shared" si="7"/>
        <v>0</v>
      </c>
      <c r="E158" s="4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ht="16.5" customHeight="1">
      <c r="A159" s="42" t="s">
        <v>164</v>
      </c>
      <c r="B159" s="43">
        <v>273032</v>
      </c>
      <c r="C159" s="43">
        <v>263406</v>
      </c>
      <c r="D159" s="38">
        <f t="shared" si="7"/>
        <v>0</v>
      </c>
      <c r="E159" s="4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ht="33" customHeight="1">
      <c r="A160" s="42" t="s">
        <v>165</v>
      </c>
      <c r="B160" s="43">
        <v>560</v>
      </c>
      <c r="C160" s="60">
        <v>1000</v>
      </c>
      <c r="D160" s="38">
        <f t="shared" si="7"/>
        <v>0</v>
      </c>
      <c r="E160" s="4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ht="57" customHeight="1">
      <c r="A161" s="42" t="s">
        <v>166</v>
      </c>
      <c r="B161" s="43">
        <v>100000</v>
      </c>
      <c r="C161" s="43">
        <v>155000</v>
      </c>
      <c r="D161" s="38">
        <f t="shared" si="7"/>
        <v>0</v>
      </c>
      <c r="E161" s="4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ht="14.25" customHeight="1">
      <c r="A162" s="42" t="s">
        <v>167</v>
      </c>
      <c r="B162" s="43">
        <v>2596508</v>
      </c>
      <c r="C162" s="43">
        <v>2161625</v>
      </c>
      <c r="D162" s="38">
        <f t="shared" si="7"/>
        <v>0</v>
      </c>
      <c r="E162" s="4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31.5" customHeight="1">
      <c r="A163" s="42" t="s">
        <v>168</v>
      </c>
      <c r="B163" s="43">
        <v>0</v>
      </c>
      <c r="C163" s="43">
        <v>25000</v>
      </c>
      <c r="D163" s="38"/>
      <c r="E163" s="4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ht="14.25">
      <c r="A164" s="44" t="s">
        <v>169</v>
      </c>
      <c r="B164" s="45">
        <f>SUM(B165)</f>
        <v>0</v>
      </c>
      <c r="C164" s="45">
        <v>4782940</v>
      </c>
      <c r="D164" s="38">
        <f>C164/B164</f>
        <v>0</v>
      </c>
      <c r="E164" s="4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ht="14.25">
      <c r="A165" s="42" t="s">
        <v>170</v>
      </c>
      <c r="B165" s="43">
        <f>SUM(B167:B172)</f>
        <v>0</v>
      </c>
      <c r="C165" s="43">
        <v>4782940</v>
      </c>
      <c r="D165" s="38">
        <f>C165/B165</f>
        <v>0</v>
      </c>
      <c r="E165" s="4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ht="14.25">
      <c r="A166" s="42" t="s">
        <v>171</v>
      </c>
      <c r="B166" s="43"/>
      <c r="C166" s="43"/>
      <c r="D166" s="43"/>
      <c r="E166" s="4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ht="57" customHeight="1">
      <c r="A167" s="42" t="s">
        <v>172</v>
      </c>
      <c r="B167" s="43">
        <v>40348</v>
      </c>
      <c r="C167" s="43">
        <v>50000</v>
      </c>
      <c r="D167" s="38">
        <f aca="true" t="shared" si="8" ref="D167:D174">C167/B167</f>
        <v>0</v>
      </c>
      <c r="E167" s="4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ht="26.25">
      <c r="A168" s="42" t="s">
        <v>173</v>
      </c>
      <c r="B168" s="43">
        <v>3061520</v>
      </c>
      <c r="C168" s="43">
        <v>2993432</v>
      </c>
      <c r="D168" s="38">
        <f t="shared" si="8"/>
        <v>0</v>
      </c>
      <c r="E168" s="4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ht="18.75" customHeight="1">
      <c r="A169" s="42" t="s">
        <v>174</v>
      </c>
      <c r="B169" s="43">
        <v>226510</v>
      </c>
      <c r="C169" s="43">
        <v>260228</v>
      </c>
      <c r="D169" s="38">
        <f t="shared" si="8"/>
        <v>0</v>
      </c>
      <c r="E169" s="4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ht="14.25">
      <c r="A170" s="42" t="s">
        <v>175</v>
      </c>
      <c r="B170" s="43">
        <v>607785</v>
      </c>
      <c r="C170" s="43">
        <v>587777</v>
      </c>
      <c r="D170" s="38">
        <f t="shared" si="8"/>
        <v>0</v>
      </c>
      <c r="E170" s="4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ht="15" customHeight="1">
      <c r="A171" s="42" t="s">
        <v>176</v>
      </c>
      <c r="B171" s="43">
        <v>82828</v>
      </c>
      <c r="C171" s="43">
        <v>80040</v>
      </c>
      <c r="D171" s="38">
        <f t="shared" si="8"/>
        <v>0</v>
      </c>
      <c r="E171" s="4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ht="14.25">
      <c r="A172" s="42" t="s">
        <v>177</v>
      </c>
      <c r="B172" s="43">
        <v>1257736</v>
      </c>
      <c r="C172" s="43">
        <v>811463</v>
      </c>
      <c r="D172" s="38">
        <f t="shared" si="8"/>
        <v>0</v>
      </c>
      <c r="E172" s="4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ht="14.25">
      <c r="A173" s="44" t="s">
        <v>178</v>
      </c>
      <c r="B173" s="45">
        <f>SUM(B174)</f>
        <v>0</v>
      </c>
      <c r="C173" s="45">
        <v>9283210</v>
      </c>
      <c r="D173" s="38">
        <f t="shared" si="8"/>
        <v>0</v>
      </c>
      <c r="E173" s="4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ht="14.25">
      <c r="A174" s="42" t="s">
        <v>179</v>
      </c>
      <c r="B174" s="43">
        <f>SUM(B176:B181)</f>
        <v>0</v>
      </c>
      <c r="C174" s="43">
        <v>9258210</v>
      </c>
      <c r="D174" s="38">
        <f t="shared" si="8"/>
        <v>0</v>
      </c>
      <c r="E174" s="4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ht="14.25">
      <c r="A175" s="42" t="s">
        <v>180</v>
      </c>
      <c r="B175" s="43">
        <v>0</v>
      </c>
      <c r="C175" s="43">
        <v>25000</v>
      </c>
      <c r="D175" s="38"/>
      <c r="E175" s="4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26.25">
      <c r="A176" s="42" t="s">
        <v>181</v>
      </c>
      <c r="B176" s="43">
        <v>6054009</v>
      </c>
      <c r="C176" s="43">
        <v>6083137</v>
      </c>
      <c r="D176" s="38">
        <f aca="true" t="shared" si="9" ref="D176:D181">C176/B176</f>
        <v>0</v>
      </c>
      <c r="E176" s="4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17.25" customHeight="1">
      <c r="A177" s="42" t="s">
        <v>182</v>
      </c>
      <c r="B177" s="43">
        <v>439880</v>
      </c>
      <c r="C177" s="43">
        <v>514000</v>
      </c>
      <c r="D177" s="38">
        <f t="shared" si="9"/>
        <v>0</v>
      </c>
      <c r="E177" s="4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14.25">
      <c r="A178" s="42" t="s">
        <v>183</v>
      </c>
      <c r="B178" s="43">
        <v>1239678</v>
      </c>
      <c r="C178" s="43">
        <v>1186777</v>
      </c>
      <c r="D178" s="38">
        <f t="shared" si="9"/>
        <v>0</v>
      </c>
      <c r="E178" s="4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16.5" customHeight="1">
      <c r="A179" s="42" t="s">
        <v>184</v>
      </c>
      <c r="B179" s="43">
        <v>170228</v>
      </c>
      <c r="C179" s="43">
        <v>161624</v>
      </c>
      <c r="D179" s="38">
        <f t="shared" si="9"/>
        <v>0</v>
      </c>
      <c r="E179" s="4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58.5" customHeight="1">
      <c r="A180" s="42" t="s">
        <v>185</v>
      </c>
      <c r="B180" s="43">
        <v>162000</v>
      </c>
      <c r="C180" s="43">
        <v>200000</v>
      </c>
      <c r="D180" s="38">
        <f t="shared" si="9"/>
        <v>0</v>
      </c>
      <c r="E180" s="4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ht="14.25">
      <c r="A181" s="46" t="s">
        <v>186</v>
      </c>
      <c r="B181" s="47">
        <v>1419610</v>
      </c>
      <c r="C181" s="47">
        <v>1112672</v>
      </c>
      <c r="D181" s="38">
        <f t="shared" si="9"/>
        <v>0</v>
      </c>
      <c r="E181" s="4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ht="14.25" customHeight="1">
      <c r="A182" s="61" t="s">
        <v>187</v>
      </c>
      <c r="B182" s="62">
        <f>SUM(B183)</f>
        <v>0</v>
      </c>
      <c r="C182" s="62">
        <v>25000</v>
      </c>
      <c r="D182" s="52"/>
      <c r="E182" s="63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  <c r="FG182" s="64"/>
      <c r="FH182" s="64"/>
      <c r="FI182" s="64"/>
      <c r="FJ182" s="64"/>
      <c r="FK182" s="64"/>
      <c r="FL182" s="64"/>
      <c r="FM182" s="64"/>
      <c r="FN182" s="64"/>
      <c r="FO182" s="64"/>
      <c r="FP182" s="64"/>
      <c r="FQ182" s="64"/>
      <c r="FR182" s="64"/>
      <c r="FS182" s="64"/>
      <c r="FT182" s="64"/>
      <c r="FU182" s="64"/>
      <c r="FV182" s="64"/>
      <c r="FW182" s="64"/>
      <c r="FX182" s="64"/>
      <c r="FY182" s="64"/>
      <c r="FZ182" s="64"/>
      <c r="GA182" s="64"/>
      <c r="GB182" s="64"/>
      <c r="GC182" s="64"/>
      <c r="GD182" s="64"/>
      <c r="GE182" s="64"/>
      <c r="GF182" s="64"/>
      <c r="GG182" s="64"/>
      <c r="GH182" s="64"/>
      <c r="GI182" s="64"/>
      <c r="GJ182" s="64"/>
      <c r="GK182" s="64"/>
      <c r="GL182" s="64"/>
      <c r="GM182" s="64"/>
      <c r="GN182" s="64"/>
      <c r="GO182" s="64"/>
      <c r="GP182" s="64"/>
      <c r="GQ182" s="64"/>
      <c r="GR182" s="64"/>
      <c r="GS182" s="64"/>
      <c r="GT182" s="64"/>
      <c r="GU182" s="64"/>
      <c r="GV182" s="64"/>
      <c r="GW182" s="64"/>
      <c r="GX182" s="64"/>
      <c r="GY182" s="64"/>
      <c r="GZ182" s="64"/>
      <c r="HA182" s="64"/>
      <c r="HB182" s="64"/>
      <c r="HC182" s="64"/>
      <c r="HD182" s="64"/>
      <c r="HE182" s="64"/>
      <c r="HF182" s="64"/>
      <c r="HG182" s="64"/>
      <c r="HH182" s="64"/>
      <c r="HI182" s="64"/>
      <c r="HJ182" s="64"/>
      <c r="HK182" s="64"/>
      <c r="HL182" s="64"/>
      <c r="HM182" s="64"/>
      <c r="HN182" s="64"/>
      <c r="HO182" s="64"/>
      <c r="HP182" s="64"/>
      <c r="HQ182" s="64"/>
      <c r="HR182" s="64"/>
      <c r="HS182" s="64"/>
      <c r="HT182" s="64"/>
      <c r="HU182" s="64"/>
      <c r="HV182" s="64"/>
      <c r="HW182" s="64"/>
      <c r="HX182" s="64"/>
      <c r="HY182" s="64"/>
      <c r="HZ182" s="64"/>
      <c r="IA182" s="64"/>
      <c r="IB182" s="64"/>
      <c r="IC182" s="64"/>
      <c r="ID182" s="64"/>
      <c r="IE182" s="64"/>
      <c r="IF182" s="64"/>
      <c r="IG182" s="64"/>
      <c r="IH182" s="64"/>
      <c r="II182" s="64"/>
      <c r="IJ182" s="64"/>
      <c r="IK182" s="64"/>
      <c r="IL182" s="64"/>
      <c r="IM182" s="64"/>
      <c r="IN182" s="64"/>
      <c r="IO182" s="64"/>
      <c r="IP182" s="64"/>
      <c r="IQ182" s="64"/>
      <c r="IR182" s="64"/>
      <c r="IS182" s="64"/>
      <c r="IT182" s="64"/>
      <c r="IU182" s="64"/>
      <c r="IV182" s="64"/>
    </row>
    <row r="183" spans="1:256" ht="30" customHeight="1">
      <c r="A183" s="61" t="s">
        <v>188</v>
      </c>
      <c r="B183" s="62">
        <v>0</v>
      </c>
      <c r="C183" s="62">
        <v>25000</v>
      </c>
      <c r="D183" s="52"/>
      <c r="E183" s="63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  <c r="FG183" s="64"/>
      <c r="FH183" s="64"/>
      <c r="FI183" s="64"/>
      <c r="FJ183" s="64"/>
      <c r="FK183" s="64"/>
      <c r="FL183" s="64"/>
      <c r="FM183" s="64"/>
      <c r="FN183" s="64"/>
      <c r="FO183" s="64"/>
      <c r="FP183" s="64"/>
      <c r="FQ183" s="64"/>
      <c r="FR183" s="64"/>
      <c r="FS183" s="64"/>
      <c r="FT183" s="64"/>
      <c r="FU183" s="64"/>
      <c r="FV183" s="64"/>
      <c r="FW183" s="64"/>
      <c r="FX183" s="64"/>
      <c r="FY183" s="64"/>
      <c r="FZ183" s="64"/>
      <c r="GA183" s="64"/>
      <c r="GB183" s="64"/>
      <c r="GC183" s="64"/>
      <c r="GD183" s="64"/>
      <c r="GE183" s="64"/>
      <c r="GF183" s="64"/>
      <c r="GG183" s="64"/>
      <c r="GH183" s="64"/>
      <c r="GI183" s="64"/>
      <c r="GJ183" s="64"/>
      <c r="GK183" s="64"/>
      <c r="GL183" s="64"/>
      <c r="GM183" s="64"/>
      <c r="GN183" s="64"/>
      <c r="GO183" s="64"/>
      <c r="GP183" s="64"/>
      <c r="GQ183" s="64"/>
      <c r="GR183" s="64"/>
      <c r="GS183" s="64"/>
      <c r="GT183" s="64"/>
      <c r="GU183" s="64"/>
      <c r="GV183" s="64"/>
      <c r="GW183" s="64"/>
      <c r="GX183" s="64"/>
      <c r="GY183" s="64"/>
      <c r="GZ183" s="64"/>
      <c r="HA183" s="64"/>
      <c r="HB183" s="64"/>
      <c r="HC183" s="64"/>
      <c r="HD183" s="64"/>
      <c r="HE183" s="64"/>
      <c r="HF183" s="64"/>
      <c r="HG183" s="64"/>
      <c r="HH183" s="64"/>
      <c r="HI183" s="64"/>
      <c r="HJ183" s="64"/>
      <c r="HK183" s="64"/>
      <c r="HL183" s="64"/>
      <c r="HM183" s="64"/>
      <c r="HN183" s="64"/>
      <c r="HO183" s="64"/>
      <c r="HP183" s="64"/>
      <c r="HQ183" s="64"/>
      <c r="HR183" s="64"/>
      <c r="HS183" s="64"/>
      <c r="HT183" s="64"/>
      <c r="HU183" s="64"/>
      <c r="HV183" s="64"/>
      <c r="HW183" s="64"/>
      <c r="HX183" s="64"/>
      <c r="HY183" s="64"/>
      <c r="HZ183" s="64"/>
      <c r="IA183" s="64"/>
      <c r="IB183" s="64"/>
      <c r="IC183" s="64"/>
      <c r="ID183" s="64"/>
      <c r="IE183" s="64"/>
      <c r="IF183" s="64"/>
      <c r="IG183" s="64"/>
      <c r="IH183" s="64"/>
      <c r="II183" s="64"/>
      <c r="IJ183" s="64"/>
      <c r="IK183" s="64"/>
      <c r="IL183" s="64"/>
      <c r="IM183" s="64"/>
      <c r="IN183" s="64"/>
      <c r="IO183" s="64"/>
      <c r="IP183" s="64"/>
      <c r="IQ183" s="64"/>
      <c r="IR183" s="64"/>
      <c r="IS183" s="64"/>
      <c r="IT183" s="64"/>
      <c r="IU183" s="64"/>
      <c r="IV183" s="64"/>
    </row>
    <row r="184" spans="1:256" ht="17.25" customHeight="1">
      <c r="A184" s="65" t="s">
        <v>189</v>
      </c>
      <c r="B184" s="66">
        <f>SUM(B185)</f>
        <v>0</v>
      </c>
      <c r="C184" s="66">
        <v>335810</v>
      </c>
      <c r="D184" s="38">
        <f>C184/B184</f>
        <v>0</v>
      </c>
      <c r="E184" s="66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ht="14.25">
      <c r="A185" s="42" t="s">
        <v>190</v>
      </c>
      <c r="B185" s="43">
        <v>417616</v>
      </c>
      <c r="C185" s="43">
        <v>335810</v>
      </c>
      <c r="D185" s="38">
        <f>C185/B185</f>
        <v>0</v>
      </c>
      <c r="E185" s="4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ht="26.25">
      <c r="A186" s="44" t="s">
        <v>191</v>
      </c>
      <c r="B186" s="45">
        <f>SUM(B187)</f>
        <v>0</v>
      </c>
      <c r="C186" s="45">
        <v>978860</v>
      </c>
      <c r="D186" s="38">
        <f>C186/B186</f>
        <v>0</v>
      </c>
      <c r="E186" s="45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ht="14.25">
      <c r="A187" s="42" t="s">
        <v>192</v>
      </c>
      <c r="B187" s="43">
        <f>SUM(B189:B193)</f>
        <v>0</v>
      </c>
      <c r="C187" s="43">
        <v>978860</v>
      </c>
      <c r="D187" s="38">
        <f>C187/B187</f>
        <v>0</v>
      </c>
      <c r="E187" s="4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ht="14.25">
      <c r="A188" s="42" t="s">
        <v>193</v>
      </c>
      <c r="B188" s="64"/>
      <c r="C188" s="64"/>
      <c r="D188" s="43"/>
      <c r="E188" s="4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ht="26.25">
      <c r="A189" s="42" t="s">
        <v>194</v>
      </c>
      <c r="B189" s="43">
        <v>639864</v>
      </c>
      <c r="C189" s="43">
        <v>630000</v>
      </c>
      <c r="D189" s="38">
        <f aca="true" t="shared" si="10" ref="D189:D203">C189/B189</f>
        <v>0</v>
      </c>
      <c r="E189" s="4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ht="17.25" customHeight="1">
      <c r="A190" s="42" t="s">
        <v>195</v>
      </c>
      <c r="B190" s="43">
        <v>47790</v>
      </c>
      <c r="C190" s="43">
        <v>54380</v>
      </c>
      <c r="D190" s="38">
        <f t="shared" si="10"/>
        <v>0</v>
      </c>
      <c r="E190" s="4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ht="14.25">
      <c r="A191" s="42" t="s">
        <v>196</v>
      </c>
      <c r="B191" s="43">
        <v>129227</v>
      </c>
      <c r="C191" s="43">
        <v>123120</v>
      </c>
      <c r="D191" s="38">
        <f t="shared" si="10"/>
        <v>0</v>
      </c>
      <c r="E191" s="4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ht="15.75" customHeight="1">
      <c r="A192" s="42" t="s">
        <v>197</v>
      </c>
      <c r="B192" s="43">
        <v>17706</v>
      </c>
      <c r="C192" s="43">
        <v>16760</v>
      </c>
      <c r="D192" s="38">
        <f t="shared" si="10"/>
        <v>0</v>
      </c>
      <c r="E192" s="4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ht="14.25">
      <c r="A193" s="42" t="s">
        <v>198</v>
      </c>
      <c r="B193" s="43">
        <v>74952</v>
      </c>
      <c r="C193" s="43">
        <v>154600</v>
      </c>
      <c r="D193" s="38">
        <f t="shared" si="10"/>
        <v>0</v>
      </c>
      <c r="E193" s="4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ht="26.25">
      <c r="A194" s="44" t="s">
        <v>199</v>
      </c>
      <c r="B194" s="45">
        <f>SUM(B196:B199)</f>
        <v>0</v>
      </c>
      <c r="C194" s="45">
        <v>150000</v>
      </c>
      <c r="D194" s="38">
        <f t="shared" si="10"/>
        <v>0</v>
      </c>
      <c r="E194" s="45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ht="14.25">
      <c r="A195" s="42" t="s">
        <v>200</v>
      </c>
      <c r="B195" s="43">
        <f>SUM(B194)</f>
        <v>0</v>
      </c>
      <c r="C195" s="43">
        <v>150000</v>
      </c>
      <c r="D195" s="38">
        <f t="shared" si="10"/>
        <v>0</v>
      </c>
      <c r="E195" s="43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ht="26.25">
      <c r="A196" s="42" t="s">
        <v>201</v>
      </c>
      <c r="B196" s="43">
        <v>27781</v>
      </c>
      <c r="C196" s="43">
        <v>13200</v>
      </c>
      <c r="D196" s="38">
        <f t="shared" si="10"/>
        <v>0</v>
      </c>
      <c r="E196" s="4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ht="14.25">
      <c r="A197" s="42" t="s">
        <v>202</v>
      </c>
      <c r="B197" s="43">
        <v>5122</v>
      </c>
      <c r="C197" s="43">
        <v>2375</v>
      </c>
      <c r="D197" s="38">
        <f t="shared" si="10"/>
        <v>0</v>
      </c>
      <c r="E197" s="4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ht="17.25" customHeight="1">
      <c r="A198" s="42" t="s">
        <v>203</v>
      </c>
      <c r="B198" s="43">
        <v>698</v>
      </c>
      <c r="C198" s="43">
        <v>323</v>
      </c>
      <c r="D198" s="38">
        <f t="shared" si="10"/>
        <v>0</v>
      </c>
      <c r="E198" s="4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ht="14.25">
      <c r="A199" s="42" t="s">
        <v>204</v>
      </c>
      <c r="B199" s="43">
        <v>126993</v>
      </c>
      <c r="C199" s="43">
        <v>134102</v>
      </c>
      <c r="D199" s="38">
        <f t="shared" si="10"/>
        <v>0</v>
      </c>
      <c r="E199" s="4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ht="14.25">
      <c r="A200" s="44" t="s">
        <v>205</v>
      </c>
      <c r="B200" s="45">
        <f>SUM(B201)</f>
        <v>0</v>
      </c>
      <c r="C200" s="45">
        <v>336500</v>
      </c>
      <c r="D200" s="38">
        <f t="shared" si="10"/>
        <v>0</v>
      </c>
      <c r="E200" s="45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ht="14.25">
      <c r="A201" s="42" t="s">
        <v>206</v>
      </c>
      <c r="B201" s="43">
        <v>259529</v>
      </c>
      <c r="C201" s="43">
        <v>336500</v>
      </c>
      <c r="D201" s="38">
        <f t="shared" si="10"/>
        <v>0</v>
      </c>
      <c r="E201" s="4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ht="14.25">
      <c r="A202" s="16" t="s">
        <v>207</v>
      </c>
      <c r="B202" s="17">
        <f>SUM(B205)</f>
        <v>0</v>
      </c>
      <c r="C202" s="17">
        <f>SUM(C205)</f>
        <v>0</v>
      </c>
      <c r="D202" s="39">
        <f t="shared" si="10"/>
        <v>0</v>
      </c>
      <c r="E202" s="17">
        <f>C202/60618</f>
        <v>0</v>
      </c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  <c r="IV202" s="40"/>
    </row>
    <row r="203" spans="1:256" ht="14.25">
      <c r="A203" s="42" t="s">
        <v>208</v>
      </c>
      <c r="B203" s="43">
        <f>SUM(B206)</f>
        <v>0</v>
      </c>
      <c r="C203" s="43">
        <f>SUM(C206)</f>
        <v>0</v>
      </c>
      <c r="D203" s="38">
        <f t="shared" si="10"/>
        <v>0</v>
      </c>
      <c r="E203" s="4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ht="14.25">
      <c r="A204" s="42" t="s">
        <v>209</v>
      </c>
      <c r="B204" s="43">
        <f>SUM(B210)</f>
        <v>0</v>
      </c>
      <c r="C204" s="43">
        <f>SUM(C210)</f>
        <v>0</v>
      </c>
      <c r="D204" s="38"/>
      <c r="E204" s="4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ht="15.75" customHeight="1">
      <c r="A205" s="44" t="s">
        <v>210</v>
      </c>
      <c r="B205" s="45">
        <f>SUM(B206,B210)</f>
        <v>0</v>
      </c>
      <c r="C205" s="45">
        <f>SUM(C206,C210)</f>
        <v>0</v>
      </c>
      <c r="D205" s="38">
        <f>C205/B205</f>
        <v>0</v>
      </c>
      <c r="E205" s="45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ht="14.25">
      <c r="A206" s="42" t="s">
        <v>211</v>
      </c>
      <c r="B206" s="43">
        <v>567000</v>
      </c>
      <c r="C206" s="43">
        <v>680000</v>
      </c>
      <c r="D206" s="38">
        <f>C206/B206</f>
        <v>0</v>
      </c>
      <c r="E206" s="4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ht="14.25">
      <c r="A207" s="42" t="s">
        <v>212</v>
      </c>
      <c r="B207" s="43">
        <f>SUM(B208:B209)</f>
        <v>0</v>
      </c>
      <c r="C207" s="43">
        <f>SUM(C208:C209)</f>
        <v>0</v>
      </c>
      <c r="D207" s="38"/>
      <c r="E207" s="4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ht="57" customHeight="1">
      <c r="A208" s="42" t="s">
        <v>213</v>
      </c>
      <c r="B208" s="43">
        <v>164000</v>
      </c>
      <c r="C208" s="43">
        <v>0</v>
      </c>
      <c r="D208" s="38"/>
      <c r="E208" s="4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ht="77.25" customHeight="1">
      <c r="A209" s="42" t="s">
        <v>214</v>
      </c>
      <c r="B209" s="43">
        <v>40000</v>
      </c>
      <c r="C209" s="43">
        <v>0</v>
      </c>
      <c r="D209" s="38"/>
      <c r="E209" s="4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ht="14.25">
      <c r="A210" s="42" t="s">
        <v>215</v>
      </c>
      <c r="B210" s="43">
        <f>SUM(B211:B212)</f>
        <v>0</v>
      </c>
      <c r="C210" s="43">
        <f>SUM(C211:C212)</f>
        <v>0</v>
      </c>
      <c r="D210" s="38"/>
      <c r="E210" s="4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ht="26.25">
      <c r="A211" s="42" t="s">
        <v>216</v>
      </c>
      <c r="B211" s="43">
        <v>0</v>
      </c>
      <c r="C211" s="43">
        <v>0</v>
      </c>
      <c r="D211" s="38"/>
      <c r="E211" s="4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ht="29.25" customHeight="1">
      <c r="A212" s="42" t="s">
        <v>217</v>
      </c>
      <c r="B212" s="43">
        <v>33000</v>
      </c>
      <c r="C212" s="43">
        <v>0</v>
      </c>
      <c r="D212" s="38"/>
      <c r="E212" s="4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ht="16.5" customHeight="1">
      <c r="A213" s="16" t="s">
        <v>218</v>
      </c>
      <c r="B213" s="17">
        <f>SUM(B215,B223,B228,B231,B240,B251)</f>
        <v>0</v>
      </c>
      <c r="C213" s="17">
        <f>SUM(C215,C223,C228,C231,C240,C251)</f>
        <v>0</v>
      </c>
      <c r="D213" s="39">
        <f>C213/B213</f>
        <v>0</v>
      </c>
      <c r="E213" s="17">
        <f>C213/60618</f>
        <v>0</v>
      </c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  <c r="IV213" s="40"/>
    </row>
    <row r="214" spans="1:256" ht="14.25">
      <c r="A214" s="42" t="s">
        <v>219</v>
      </c>
      <c r="B214" s="43">
        <f>SUM(B216,B224,B229,B232,B241,B252)</f>
        <v>0</v>
      </c>
      <c r="C214" s="43">
        <f>SUM(C216,C224,C229,C232,C241,C252)</f>
        <v>0</v>
      </c>
      <c r="D214" s="38">
        <f>C214/B214</f>
        <v>0</v>
      </c>
      <c r="E214" s="4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ht="19.5" customHeight="1">
      <c r="A215" s="44" t="s">
        <v>220</v>
      </c>
      <c r="B215" s="45">
        <f>SUM(B218:B222)</f>
        <v>0</v>
      </c>
      <c r="C215" s="45">
        <f>SUM(C218:C222)</f>
        <v>0</v>
      </c>
      <c r="D215" s="38">
        <f>C215/B215</f>
        <v>0</v>
      </c>
      <c r="E215" s="45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ht="14.25">
      <c r="A216" s="42" t="s">
        <v>221</v>
      </c>
      <c r="B216" s="43">
        <f>SUM(B218:B222)</f>
        <v>0</v>
      </c>
      <c r="C216" s="43">
        <f>SUM(C218:C222)</f>
        <v>0</v>
      </c>
      <c r="D216" s="38">
        <f>C216/B216</f>
        <v>0</v>
      </c>
      <c r="E216" s="4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ht="14.25">
      <c r="A217" s="42" t="s">
        <v>222</v>
      </c>
      <c r="B217" s="43"/>
      <c r="C217" s="43"/>
      <c r="D217" s="43"/>
      <c r="E217" s="4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ht="26.25">
      <c r="A218" s="42" t="s">
        <v>223</v>
      </c>
      <c r="B218" s="43">
        <v>156000</v>
      </c>
      <c r="C218" s="43">
        <v>154350</v>
      </c>
      <c r="D218" s="38">
        <f aca="true" t="shared" si="11" ref="D218:D224">C218/B218</f>
        <v>0</v>
      </c>
      <c r="E218" s="4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ht="15.75" customHeight="1">
      <c r="A219" s="42" t="s">
        <v>224</v>
      </c>
      <c r="B219" s="43">
        <v>15000</v>
      </c>
      <c r="C219" s="43">
        <v>12500</v>
      </c>
      <c r="D219" s="38">
        <f t="shared" si="11"/>
        <v>0</v>
      </c>
      <c r="E219" s="4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ht="14.25">
      <c r="A220" s="42" t="s">
        <v>225</v>
      </c>
      <c r="B220" s="43">
        <v>30319</v>
      </c>
      <c r="C220" s="43">
        <v>28086</v>
      </c>
      <c r="D220" s="38">
        <f t="shared" si="11"/>
        <v>0</v>
      </c>
      <c r="E220" s="4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ht="17.25" customHeight="1">
      <c r="A221" s="42" t="s">
        <v>226</v>
      </c>
      <c r="B221" s="43">
        <v>4340</v>
      </c>
      <c r="C221" s="43">
        <v>3881</v>
      </c>
      <c r="D221" s="38">
        <f t="shared" si="11"/>
        <v>0</v>
      </c>
      <c r="E221" s="4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ht="17.25" customHeight="1">
      <c r="A222" s="42" t="s">
        <v>227</v>
      </c>
      <c r="B222" s="43">
        <v>162238</v>
      </c>
      <c r="C222" s="43">
        <v>111183</v>
      </c>
      <c r="D222" s="38">
        <f t="shared" si="11"/>
        <v>0</v>
      </c>
      <c r="E222" s="4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27" customHeight="1">
      <c r="A223" s="44" t="s">
        <v>228</v>
      </c>
      <c r="B223" s="67">
        <f>SUM(B224)</f>
        <v>0</v>
      </c>
      <c r="C223" s="67">
        <f>SUM(C224)</f>
        <v>0</v>
      </c>
      <c r="D223" s="38">
        <f t="shared" si="11"/>
        <v>0</v>
      </c>
      <c r="E223" s="6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ht="14.25">
      <c r="A224" s="42" t="s">
        <v>229</v>
      </c>
      <c r="B224" s="68">
        <f>SUM(B226:B227)</f>
        <v>0</v>
      </c>
      <c r="C224" s="68">
        <f>SUM(C226:C227)</f>
        <v>0</v>
      </c>
      <c r="D224" s="38">
        <f t="shared" si="11"/>
        <v>0</v>
      </c>
      <c r="E224" s="68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ht="14.25">
      <c r="A225" s="42" t="s">
        <v>230</v>
      </c>
      <c r="B225" s="68"/>
      <c r="C225" s="68"/>
      <c r="D225" s="68"/>
      <c r="E225" s="68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ht="17.25" customHeight="1">
      <c r="A226" s="42" t="s">
        <v>231</v>
      </c>
      <c r="B226" s="68">
        <v>2674000</v>
      </c>
      <c r="C226" s="68">
        <v>2574000</v>
      </c>
      <c r="D226" s="38">
        <f aca="true" t="shared" si="12" ref="D226:D232">C226/B226</f>
        <v>0</v>
      </c>
      <c r="E226" s="68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ht="14.25">
      <c r="A227" s="42" t="s">
        <v>232</v>
      </c>
      <c r="B227" s="68">
        <v>6000</v>
      </c>
      <c r="C227" s="68">
        <v>6000</v>
      </c>
      <c r="D227" s="38">
        <f t="shared" si="12"/>
        <v>0</v>
      </c>
      <c r="E227" s="68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ht="26.25">
      <c r="A228" s="44" t="s">
        <v>233</v>
      </c>
      <c r="B228" s="67">
        <f>SUM(B229)</f>
        <v>0</v>
      </c>
      <c r="C228" s="67">
        <f>SUM(C229)</f>
        <v>0</v>
      </c>
      <c r="D228" s="38">
        <f t="shared" si="12"/>
        <v>0</v>
      </c>
      <c r="E228" s="6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ht="14.25">
      <c r="A229" s="42" t="s">
        <v>234</v>
      </c>
      <c r="B229" s="68">
        <f>SUM(B230)</f>
        <v>0</v>
      </c>
      <c r="C229" s="68">
        <f>SUM(C230)</f>
        <v>0</v>
      </c>
      <c r="D229" s="38">
        <f t="shared" si="12"/>
        <v>0</v>
      </c>
      <c r="E229" s="68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ht="14.25">
      <c r="A230" s="42" t="s">
        <v>235</v>
      </c>
      <c r="B230" s="68">
        <v>3989442</v>
      </c>
      <c r="C230" s="68">
        <v>3500000</v>
      </c>
      <c r="D230" s="38">
        <f t="shared" si="12"/>
        <v>0</v>
      </c>
      <c r="E230" s="68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ht="16.5" customHeight="1">
      <c r="A231" s="44" t="s">
        <v>236</v>
      </c>
      <c r="B231" s="67">
        <f>SUM(B232)</f>
        <v>0</v>
      </c>
      <c r="C231" s="67">
        <v>765000</v>
      </c>
      <c r="D231" s="38">
        <f t="shared" si="12"/>
        <v>0</v>
      </c>
      <c r="E231" s="6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ht="14.25">
      <c r="A232" s="42" t="s">
        <v>237</v>
      </c>
      <c r="B232" s="68">
        <f>SUM(B234:B239)</f>
        <v>0</v>
      </c>
      <c r="C232" s="68">
        <v>765000</v>
      </c>
      <c r="D232" s="38">
        <f t="shared" si="12"/>
        <v>0</v>
      </c>
      <c r="E232" s="6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ht="14.25">
      <c r="A233" s="42" t="s">
        <v>238</v>
      </c>
      <c r="B233" s="64"/>
      <c r="C233" s="64"/>
      <c r="D233" s="70"/>
      <c r="E233" s="7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ht="26.25">
      <c r="A234" s="42" t="s">
        <v>239</v>
      </c>
      <c r="B234" s="68">
        <v>530600</v>
      </c>
      <c r="C234" s="68">
        <v>525000</v>
      </c>
      <c r="D234" s="38">
        <f aca="true" t="shared" si="13" ref="D234:D253">C234/B234</f>
        <v>0</v>
      </c>
      <c r="E234" s="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ht="18.75" customHeight="1">
      <c r="A235" s="42" t="s">
        <v>240</v>
      </c>
      <c r="B235" s="68">
        <v>43495</v>
      </c>
      <c r="C235" s="68">
        <v>45000</v>
      </c>
      <c r="D235" s="38">
        <f t="shared" si="13"/>
        <v>0</v>
      </c>
      <c r="E235" s="68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ht="14.25">
      <c r="A236" s="42" t="s">
        <v>241</v>
      </c>
      <c r="B236" s="68">
        <v>100000</v>
      </c>
      <c r="C236" s="68">
        <v>98000</v>
      </c>
      <c r="D236" s="38">
        <f t="shared" si="13"/>
        <v>0</v>
      </c>
      <c r="E236" s="68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 ht="16.5" customHeight="1">
      <c r="A237" s="42" t="s">
        <v>242</v>
      </c>
      <c r="B237" s="68">
        <v>14000</v>
      </c>
      <c r="C237" s="68">
        <v>14000</v>
      </c>
      <c r="D237" s="38">
        <f t="shared" si="13"/>
        <v>0</v>
      </c>
      <c r="E237" s="68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 ht="30.75" customHeight="1">
      <c r="A238" s="42" t="s">
        <v>243</v>
      </c>
      <c r="B238" s="68">
        <v>7700</v>
      </c>
      <c r="C238" s="68">
        <v>8000</v>
      </c>
      <c r="D238" s="38">
        <f t="shared" si="13"/>
        <v>0</v>
      </c>
      <c r="E238" s="68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 ht="14.25">
      <c r="A239" s="42" t="s">
        <v>244</v>
      </c>
      <c r="B239" s="68">
        <v>69605</v>
      </c>
      <c r="C239" s="68">
        <v>75000</v>
      </c>
      <c r="D239" s="38">
        <f t="shared" si="13"/>
        <v>0</v>
      </c>
      <c r="E239" s="68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ht="18.75" customHeight="1">
      <c r="A240" s="44" t="s">
        <v>245</v>
      </c>
      <c r="B240" s="67">
        <f>SUM(B241)</f>
        <v>0</v>
      </c>
      <c r="C240" s="67">
        <v>320000</v>
      </c>
      <c r="D240" s="38">
        <f t="shared" si="13"/>
        <v>0</v>
      </c>
      <c r="E240" s="6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ht="14.25">
      <c r="A241" s="42" t="s">
        <v>246</v>
      </c>
      <c r="B241" s="68">
        <f>SUM(B242,B249)</f>
        <v>0</v>
      </c>
      <c r="C241" s="68">
        <v>320000</v>
      </c>
      <c r="D241" s="38">
        <f t="shared" si="13"/>
        <v>0</v>
      </c>
      <c r="E241" s="68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ht="14.25">
      <c r="A242" s="42" t="s">
        <v>247</v>
      </c>
      <c r="B242" s="68">
        <f>SUM(B243:B248)</f>
        <v>0</v>
      </c>
      <c r="C242" s="68">
        <v>220000</v>
      </c>
      <c r="D242" s="38">
        <f t="shared" si="13"/>
        <v>0</v>
      </c>
      <c r="E242" s="68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ht="26.25">
      <c r="A243" s="42" t="s">
        <v>248</v>
      </c>
      <c r="B243" s="68">
        <v>380000</v>
      </c>
      <c r="C243" s="68">
        <v>152800</v>
      </c>
      <c r="D243" s="38">
        <f t="shared" si="13"/>
        <v>0</v>
      </c>
      <c r="E243" s="68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ht="15.75" customHeight="1">
      <c r="A244" s="42" t="s">
        <v>249</v>
      </c>
      <c r="B244" s="68">
        <v>29462</v>
      </c>
      <c r="C244" s="68">
        <v>29200</v>
      </c>
      <c r="D244" s="38">
        <f t="shared" si="13"/>
        <v>0</v>
      </c>
      <c r="E244" s="68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 ht="14.25">
      <c r="A245" s="42" t="s">
        <v>250</v>
      </c>
      <c r="B245" s="68">
        <v>68400</v>
      </c>
      <c r="C245" s="68">
        <v>28000</v>
      </c>
      <c r="D245" s="38">
        <f t="shared" si="13"/>
        <v>0</v>
      </c>
      <c r="E245" s="68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ht="16.5" customHeight="1">
      <c r="A246" s="42" t="s">
        <v>251</v>
      </c>
      <c r="B246" s="68">
        <v>9400</v>
      </c>
      <c r="C246" s="68">
        <v>4000</v>
      </c>
      <c r="D246" s="38">
        <f t="shared" si="13"/>
        <v>0</v>
      </c>
      <c r="E246" s="68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 ht="29.25" customHeight="1">
      <c r="A247" s="42" t="s">
        <v>252</v>
      </c>
      <c r="B247" s="68">
        <v>4700</v>
      </c>
      <c r="C247" s="68">
        <v>14000</v>
      </c>
      <c r="D247" s="38">
        <f t="shared" si="13"/>
        <v>0</v>
      </c>
      <c r="E247" s="68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 ht="16.5" customHeight="1">
      <c r="A248" s="42" t="s">
        <v>253</v>
      </c>
      <c r="B248" s="68">
        <v>49538</v>
      </c>
      <c r="C248" s="68">
        <v>4600</v>
      </c>
      <c r="D248" s="38">
        <f t="shared" si="13"/>
        <v>0</v>
      </c>
      <c r="E248" s="68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 ht="16.5" customHeight="1">
      <c r="A249" s="42" t="s">
        <v>254</v>
      </c>
      <c r="B249" s="68">
        <f>SUM(B250)</f>
        <v>0</v>
      </c>
      <c r="C249" s="68">
        <v>100000</v>
      </c>
      <c r="D249" s="38">
        <f t="shared" si="13"/>
        <v>0</v>
      </c>
      <c r="E249" s="68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 ht="47.25" customHeight="1">
      <c r="A250" s="42" t="s">
        <v>255</v>
      </c>
      <c r="B250" s="68">
        <v>116325</v>
      </c>
      <c r="C250" s="68">
        <v>100000</v>
      </c>
      <c r="D250" s="38">
        <f t="shared" si="13"/>
        <v>0</v>
      </c>
      <c r="E250" s="68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 ht="14.25">
      <c r="A251" s="44" t="s">
        <v>256</v>
      </c>
      <c r="B251" s="67">
        <f>SUM(B252)</f>
        <v>0</v>
      </c>
      <c r="C251" s="67">
        <f>SUM(C252)</f>
        <v>0</v>
      </c>
      <c r="D251" s="38">
        <f t="shared" si="13"/>
        <v>0</v>
      </c>
      <c r="E251" s="6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ht="14.25">
      <c r="A252" s="42" t="s">
        <v>257</v>
      </c>
      <c r="B252" s="68">
        <f>SUM(B253:B254)</f>
        <v>0</v>
      </c>
      <c r="C252" s="68">
        <f>SUM(C253:C254)</f>
        <v>0</v>
      </c>
      <c r="D252" s="38">
        <f t="shared" si="13"/>
        <v>0</v>
      </c>
      <c r="E252" s="68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ht="14.25">
      <c r="A253" s="42" t="s">
        <v>258</v>
      </c>
      <c r="B253" s="68">
        <v>347248</v>
      </c>
      <c r="C253" s="68">
        <v>254100</v>
      </c>
      <c r="D253" s="38">
        <f t="shared" si="13"/>
        <v>0</v>
      </c>
      <c r="E253" s="68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ht="14.25">
      <c r="A254" s="42" t="s">
        <v>259</v>
      </c>
      <c r="B254" s="68">
        <v>6007</v>
      </c>
      <c r="C254" s="68">
        <v>0</v>
      </c>
      <c r="D254" s="38"/>
      <c r="E254" s="68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ht="27">
      <c r="A255" s="16" t="s">
        <v>260</v>
      </c>
      <c r="B255" s="72">
        <f>SUM(B257,B265)</f>
        <v>0</v>
      </c>
      <c r="C255" s="72">
        <f>SUM(C257,C265)</f>
        <v>0</v>
      </c>
      <c r="D255" s="39">
        <f>C255/B255</f>
        <v>0</v>
      </c>
      <c r="E255" s="17">
        <f>C255/60618</f>
        <v>0</v>
      </c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  <c r="FS255" s="73"/>
      <c r="FT255" s="73"/>
      <c r="FU255" s="73"/>
      <c r="FV255" s="73"/>
      <c r="FW255" s="73"/>
      <c r="FX255" s="73"/>
      <c r="FY255" s="73"/>
      <c r="FZ255" s="73"/>
      <c r="GA255" s="73"/>
      <c r="GB255" s="73"/>
      <c r="GC255" s="73"/>
      <c r="GD255" s="73"/>
      <c r="GE255" s="73"/>
      <c r="GF255" s="73"/>
      <c r="GG255" s="73"/>
      <c r="GH255" s="73"/>
      <c r="GI255" s="73"/>
      <c r="GJ255" s="73"/>
      <c r="GK255" s="73"/>
      <c r="GL255" s="73"/>
      <c r="GM255" s="73"/>
      <c r="GN255" s="73"/>
      <c r="GO255" s="73"/>
      <c r="GP255" s="73"/>
      <c r="GQ255" s="73"/>
      <c r="GR255" s="73"/>
      <c r="GS255" s="73"/>
      <c r="GT255" s="73"/>
      <c r="GU255" s="73"/>
      <c r="GV255" s="73"/>
      <c r="GW255" s="73"/>
      <c r="GX255" s="73"/>
      <c r="GY255" s="73"/>
      <c r="GZ255" s="73"/>
      <c r="HA255" s="73"/>
      <c r="HB255" s="73"/>
      <c r="HC255" s="73"/>
      <c r="HD255" s="73"/>
      <c r="HE255" s="73"/>
      <c r="HF255" s="73"/>
      <c r="HG255" s="73"/>
      <c r="HH255" s="73"/>
      <c r="HI255" s="73"/>
      <c r="HJ255" s="73"/>
      <c r="HK255" s="73"/>
      <c r="HL255" s="73"/>
      <c r="HM255" s="73"/>
      <c r="HN255" s="73"/>
      <c r="HO255" s="73"/>
      <c r="HP255" s="73"/>
      <c r="HQ255" s="73"/>
      <c r="HR255" s="73"/>
      <c r="HS255" s="73"/>
      <c r="HT255" s="73"/>
      <c r="HU255" s="73"/>
      <c r="HV255" s="73"/>
      <c r="HW255" s="73"/>
      <c r="HX255" s="73"/>
      <c r="HY255" s="73"/>
      <c r="HZ255" s="73"/>
      <c r="IA255" s="73"/>
      <c r="IB255" s="73"/>
      <c r="IC255" s="73"/>
      <c r="ID255" s="73"/>
      <c r="IE255" s="73"/>
      <c r="IF255" s="73"/>
      <c r="IG255" s="73"/>
      <c r="IH255" s="73"/>
      <c r="II255" s="73"/>
      <c r="IJ255" s="73"/>
      <c r="IK255" s="73"/>
      <c r="IL255" s="73"/>
      <c r="IM255" s="73"/>
      <c r="IN255" s="73"/>
      <c r="IO255" s="73"/>
      <c r="IP255" s="73"/>
      <c r="IQ255" s="73"/>
      <c r="IR255" s="73"/>
      <c r="IS255" s="73"/>
      <c r="IT255" s="73"/>
      <c r="IU255" s="73"/>
      <c r="IV255" s="73"/>
    </row>
    <row r="256" spans="1:256" ht="14.25">
      <c r="A256" s="36" t="s">
        <v>261</v>
      </c>
      <c r="B256" s="74">
        <f>SUM(B255)</f>
        <v>0</v>
      </c>
      <c r="C256" s="74">
        <f>SUM(C255)</f>
        <v>0</v>
      </c>
      <c r="D256" s="38">
        <f>C256/B256</f>
        <v>0</v>
      </c>
      <c r="E256" s="74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75"/>
      <c r="BG256" s="75"/>
      <c r="BH256" s="75"/>
      <c r="BI256" s="75"/>
      <c r="BJ256" s="75"/>
      <c r="BK256" s="75"/>
      <c r="BL256" s="75"/>
      <c r="BM256" s="75"/>
      <c r="BN256" s="75"/>
      <c r="BO256" s="75"/>
      <c r="BP256" s="75"/>
      <c r="BQ256" s="75"/>
      <c r="BR256" s="75"/>
      <c r="BS256" s="75"/>
      <c r="BT256" s="75"/>
      <c r="BU256" s="75"/>
      <c r="BV256" s="75"/>
      <c r="BW256" s="75"/>
      <c r="BX256" s="75"/>
      <c r="BY256" s="75"/>
      <c r="BZ256" s="75"/>
      <c r="CA256" s="75"/>
      <c r="CB256" s="75"/>
      <c r="CC256" s="75"/>
      <c r="CD256" s="75"/>
      <c r="CE256" s="75"/>
      <c r="CF256" s="75"/>
      <c r="CG256" s="75"/>
      <c r="CH256" s="75"/>
      <c r="CI256" s="75"/>
      <c r="CJ256" s="75"/>
      <c r="CK256" s="75"/>
      <c r="CL256" s="75"/>
      <c r="CM256" s="75"/>
      <c r="CN256" s="75"/>
      <c r="CO256" s="75"/>
      <c r="CP256" s="75"/>
      <c r="CQ256" s="75"/>
      <c r="CR256" s="75"/>
      <c r="CS256" s="75"/>
      <c r="CT256" s="75"/>
      <c r="CU256" s="75"/>
      <c r="CV256" s="75"/>
      <c r="CW256" s="75"/>
      <c r="CX256" s="75"/>
      <c r="CY256" s="75"/>
      <c r="CZ256" s="75"/>
      <c r="DA256" s="75"/>
      <c r="DB256" s="75"/>
      <c r="DC256" s="75"/>
      <c r="DD256" s="75"/>
      <c r="DE256" s="75"/>
      <c r="DF256" s="75"/>
      <c r="DG256" s="75"/>
      <c r="DH256" s="75"/>
      <c r="DI256" s="75"/>
      <c r="DJ256" s="75"/>
      <c r="DK256" s="75"/>
      <c r="DL256" s="75"/>
      <c r="DM256" s="75"/>
      <c r="DN256" s="75"/>
      <c r="DO256" s="75"/>
      <c r="DP256" s="75"/>
      <c r="DQ256" s="75"/>
      <c r="DR256" s="75"/>
      <c r="DS256" s="75"/>
      <c r="DT256" s="75"/>
      <c r="DU256" s="75"/>
      <c r="DV256" s="75"/>
      <c r="DW256" s="75"/>
      <c r="DX256" s="75"/>
      <c r="DY256" s="75"/>
      <c r="DZ256" s="75"/>
      <c r="EA256" s="75"/>
      <c r="EB256" s="75"/>
      <c r="EC256" s="75"/>
      <c r="ED256" s="75"/>
      <c r="EE256" s="75"/>
      <c r="EF256" s="75"/>
      <c r="EG256" s="75"/>
      <c r="EH256" s="75"/>
      <c r="EI256" s="75"/>
      <c r="EJ256" s="75"/>
      <c r="EK256" s="75"/>
      <c r="EL256" s="75"/>
      <c r="EM256" s="75"/>
      <c r="EN256" s="75"/>
      <c r="EO256" s="75"/>
      <c r="EP256" s="75"/>
      <c r="EQ256" s="75"/>
      <c r="ER256" s="75"/>
      <c r="ES256" s="75"/>
      <c r="ET256" s="75"/>
      <c r="EU256" s="75"/>
      <c r="EV256" s="75"/>
      <c r="EW256" s="75"/>
      <c r="EX256" s="75"/>
      <c r="EY256" s="75"/>
      <c r="EZ256" s="75"/>
      <c r="FA256" s="75"/>
      <c r="FB256" s="75"/>
      <c r="FC256" s="75"/>
      <c r="FD256" s="75"/>
      <c r="FE256" s="75"/>
      <c r="FF256" s="75"/>
      <c r="FG256" s="75"/>
      <c r="FH256" s="75"/>
      <c r="FI256" s="75"/>
      <c r="FJ256" s="75"/>
      <c r="FK256" s="75"/>
      <c r="FL256" s="75"/>
      <c r="FM256" s="75"/>
      <c r="FN256" s="75"/>
      <c r="FO256" s="75"/>
      <c r="FP256" s="75"/>
      <c r="FQ256" s="75"/>
      <c r="FR256" s="75"/>
      <c r="FS256" s="75"/>
      <c r="FT256" s="75"/>
      <c r="FU256" s="75"/>
      <c r="FV256" s="75"/>
      <c r="FW256" s="75"/>
      <c r="FX256" s="75"/>
      <c r="FY256" s="75"/>
      <c r="FZ256" s="75"/>
      <c r="GA256" s="75"/>
      <c r="GB256" s="75"/>
      <c r="GC256" s="75"/>
      <c r="GD256" s="75"/>
      <c r="GE256" s="75"/>
      <c r="GF256" s="75"/>
      <c r="GG256" s="75"/>
      <c r="GH256" s="75"/>
      <c r="GI256" s="75"/>
      <c r="GJ256" s="75"/>
      <c r="GK256" s="75"/>
      <c r="GL256" s="75"/>
      <c r="GM256" s="75"/>
      <c r="GN256" s="75"/>
      <c r="GO256" s="75"/>
      <c r="GP256" s="75"/>
      <c r="GQ256" s="75"/>
      <c r="GR256" s="75"/>
      <c r="GS256" s="75"/>
      <c r="GT256" s="75"/>
      <c r="GU256" s="75"/>
      <c r="GV256" s="75"/>
      <c r="GW256" s="75"/>
      <c r="GX256" s="75"/>
      <c r="GY256" s="75"/>
      <c r="GZ256" s="75"/>
      <c r="HA256" s="75"/>
      <c r="HB256" s="75"/>
      <c r="HC256" s="75"/>
      <c r="HD256" s="75"/>
      <c r="HE256" s="75"/>
      <c r="HF256" s="75"/>
      <c r="HG256" s="75"/>
      <c r="HH256" s="75"/>
      <c r="HI256" s="75"/>
      <c r="HJ256" s="75"/>
      <c r="HK256" s="75"/>
      <c r="HL256" s="75"/>
      <c r="HM256" s="75"/>
      <c r="HN256" s="75"/>
      <c r="HO256" s="75"/>
      <c r="HP256" s="75"/>
      <c r="HQ256" s="75"/>
      <c r="HR256" s="75"/>
      <c r="HS256" s="75"/>
      <c r="HT256" s="75"/>
      <c r="HU256" s="75"/>
      <c r="HV256" s="75"/>
      <c r="HW256" s="75"/>
      <c r="HX256" s="75"/>
      <c r="HY256" s="75"/>
      <c r="HZ256" s="75"/>
      <c r="IA256" s="75"/>
      <c r="IB256" s="75"/>
      <c r="IC256" s="75"/>
      <c r="ID256" s="75"/>
      <c r="IE256" s="75"/>
      <c r="IF256" s="75"/>
      <c r="IG256" s="75"/>
      <c r="IH256" s="75"/>
      <c r="II256" s="75"/>
      <c r="IJ256" s="75"/>
      <c r="IK256" s="75"/>
      <c r="IL256" s="75"/>
      <c r="IM256" s="75"/>
      <c r="IN256" s="75"/>
      <c r="IO256" s="75"/>
      <c r="IP256" s="75"/>
      <c r="IQ256" s="75"/>
      <c r="IR256" s="75"/>
      <c r="IS256" s="75"/>
      <c r="IT256" s="75"/>
      <c r="IU256" s="75"/>
      <c r="IV256" s="75"/>
    </row>
    <row r="257" spans="1:256" ht="14.25">
      <c r="A257" s="44" t="s">
        <v>262</v>
      </c>
      <c r="B257" s="45">
        <f>SUM(B260:B264)</f>
        <v>0</v>
      </c>
      <c r="C257" s="45">
        <f>SUM(C258)</f>
        <v>0</v>
      </c>
      <c r="D257" s="38">
        <f>C257/B257</f>
        <v>0</v>
      </c>
      <c r="E257" s="45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ht="14.25">
      <c r="A258" s="42" t="s">
        <v>263</v>
      </c>
      <c r="B258" s="43">
        <f>SUM(B260:B264)</f>
        <v>0</v>
      </c>
      <c r="C258" s="43">
        <f>SUM(C260:C264)</f>
        <v>0</v>
      </c>
      <c r="D258" s="38">
        <f>C258/B258</f>
        <v>0</v>
      </c>
      <c r="E258" s="4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ht="14.25">
      <c r="A259" s="42" t="s">
        <v>264</v>
      </c>
      <c r="B259" s="43"/>
      <c r="C259" s="43"/>
      <c r="D259" s="43"/>
      <c r="E259" s="4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ht="26.25">
      <c r="A260" s="42" t="s">
        <v>265</v>
      </c>
      <c r="B260" s="43">
        <v>353041</v>
      </c>
      <c r="C260" s="43">
        <v>260160</v>
      </c>
      <c r="D260" s="38">
        <f>C260/B260</f>
        <v>0</v>
      </c>
      <c r="E260" s="4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ht="16.5" customHeight="1">
      <c r="A261" s="42" t="s">
        <v>266</v>
      </c>
      <c r="B261" s="68">
        <v>41244</v>
      </c>
      <c r="C261" s="68">
        <v>20730</v>
      </c>
      <c r="D261" s="38">
        <f>C261/B261</f>
        <v>0</v>
      </c>
      <c r="E261" s="68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ht="14.25">
      <c r="A262" s="42" t="s">
        <v>267</v>
      </c>
      <c r="B262" s="68">
        <v>73341</v>
      </c>
      <c r="C262" s="68">
        <v>50530</v>
      </c>
      <c r="D262" s="38">
        <f>C262/B262</f>
        <v>0</v>
      </c>
      <c r="E262" s="68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ht="16.5" customHeight="1">
      <c r="A263" s="42" t="s">
        <v>268</v>
      </c>
      <c r="B263" s="68">
        <v>9885</v>
      </c>
      <c r="C263" s="68">
        <v>6880</v>
      </c>
      <c r="D263" s="38">
        <f>C263/B263</f>
        <v>0</v>
      </c>
      <c r="E263" s="68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ht="14.25">
      <c r="A264" s="42" t="s">
        <v>269</v>
      </c>
      <c r="B264" s="68">
        <v>210612</v>
      </c>
      <c r="C264" s="68">
        <v>141700</v>
      </c>
      <c r="D264" s="38">
        <f>C264/B264</f>
        <v>0</v>
      </c>
      <c r="E264" s="68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ht="14.25">
      <c r="A265" s="44" t="s">
        <v>270</v>
      </c>
      <c r="B265" s="67">
        <f>SUM(B266)</f>
        <v>0</v>
      </c>
      <c r="C265" s="67">
        <f>SUM(C266)</f>
        <v>0</v>
      </c>
      <c r="D265" s="38"/>
      <c r="E265" s="67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 ht="14.25">
      <c r="A266" s="42" t="s">
        <v>271</v>
      </c>
      <c r="B266" s="68">
        <v>0</v>
      </c>
      <c r="C266" s="68">
        <v>0</v>
      </c>
      <c r="D266" s="38"/>
      <c r="E266" s="68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256" ht="18.75" customHeight="1">
      <c r="A267" s="16" t="s">
        <v>272</v>
      </c>
      <c r="B267" s="72">
        <f>SUM(B269,B276)</f>
        <v>0</v>
      </c>
      <c r="C267" s="72">
        <f>SUM(C269,C276)</f>
        <v>0</v>
      </c>
      <c r="D267" s="39">
        <f aca="true" t="shared" si="14" ref="D267:D295">C267/B267</f>
        <v>0</v>
      </c>
      <c r="E267" s="17">
        <f>C267/60618</f>
        <v>0</v>
      </c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0"/>
      <c r="CJ267" s="40"/>
      <c r="CK267" s="40"/>
      <c r="CL267" s="40"/>
      <c r="CM267" s="40"/>
      <c r="CN267" s="40"/>
      <c r="CO267" s="40"/>
      <c r="CP267" s="40"/>
      <c r="CQ267" s="40"/>
      <c r="CR267" s="40"/>
      <c r="CS267" s="40"/>
      <c r="CT267" s="40"/>
      <c r="CU267" s="40"/>
      <c r="CV267" s="40"/>
      <c r="CW267" s="40"/>
      <c r="CX267" s="40"/>
      <c r="CY267" s="40"/>
      <c r="CZ267" s="40"/>
      <c r="DA267" s="40"/>
      <c r="DB267" s="40"/>
      <c r="DC267" s="40"/>
      <c r="DD267" s="40"/>
      <c r="DE267" s="40"/>
      <c r="DF267" s="40"/>
      <c r="DG267" s="40"/>
      <c r="DH267" s="40"/>
      <c r="DI267" s="40"/>
      <c r="DJ267" s="40"/>
      <c r="DK267" s="40"/>
      <c r="DL267" s="40"/>
      <c r="DM267" s="40"/>
      <c r="DN267" s="40"/>
      <c r="DO267" s="40"/>
      <c r="DP267" s="40"/>
      <c r="DQ267" s="40"/>
      <c r="DR267" s="40"/>
      <c r="DS267" s="40"/>
      <c r="DT267" s="40"/>
      <c r="DU267" s="40"/>
      <c r="DV267" s="40"/>
      <c r="DW267" s="40"/>
      <c r="DX267" s="40"/>
      <c r="DY267" s="40"/>
      <c r="DZ267" s="40"/>
      <c r="EA267" s="40"/>
      <c r="EB267" s="40"/>
      <c r="EC267" s="40"/>
      <c r="ED267" s="40"/>
      <c r="EE267" s="40"/>
      <c r="EF267" s="40"/>
      <c r="EG267" s="40"/>
      <c r="EH267" s="40"/>
      <c r="EI267" s="40"/>
      <c r="EJ267" s="40"/>
      <c r="EK267" s="40"/>
      <c r="EL267" s="40"/>
      <c r="EM267" s="40"/>
      <c r="EN267" s="40"/>
      <c r="EO267" s="40"/>
      <c r="EP267" s="40"/>
      <c r="EQ267" s="40"/>
      <c r="ER267" s="40"/>
      <c r="ES267" s="40"/>
      <c r="ET267" s="40"/>
      <c r="EU267" s="40"/>
      <c r="EV267" s="40"/>
      <c r="EW267" s="40"/>
      <c r="EX267" s="40"/>
      <c r="EY267" s="40"/>
      <c r="EZ267" s="40"/>
      <c r="FA267" s="40"/>
      <c r="FB267" s="40"/>
      <c r="FC267" s="40"/>
      <c r="FD267" s="40"/>
      <c r="FE267" s="40"/>
      <c r="FF267" s="40"/>
      <c r="FG267" s="40"/>
      <c r="FH267" s="40"/>
      <c r="FI267" s="40"/>
      <c r="FJ267" s="40"/>
      <c r="FK267" s="40"/>
      <c r="FL267" s="40"/>
      <c r="FM267" s="40"/>
      <c r="FN267" s="40"/>
      <c r="FO267" s="40"/>
      <c r="FP267" s="40"/>
      <c r="FQ267" s="40"/>
      <c r="FR267" s="40"/>
      <c r="FS267" s="40"/>
      <c r="FT267" s="40"/>
      <c r="FU267" s="40"/>
      <c r="FV267" s="40"/>
      <c r="FW267" s="40"/>
      <c r="FX267" s="40"/>
      <c r="FY267" s="40"/>
      <c r="FZ267" s="40"/>
      <c r="GA267" s="40"/>
      <c r="GB267" s="40"/>
      <c r="GC267" s="40"/>
      <c r="GD267" s="40"/>
      <c r="GE267" s="40"/>
      <c r="GF267" s="40"/>
      <c r="GG267" s="40"/>
      <c r="GH267" s="40"/>
      <c r="GI267" s="40"/>
      <c r="GJ267" s="40"/>
      <c r="GK267" s="40"/>
      <c r="GL267" s="40"/>
      <c r="GM267" s="40"/>
      <c r="GN267" s="40"/>
      <c r="GO267" s="40"/>
      <c r="GP267" s="40"/>
      <c r="GQ267" s="40"/>
      <c r="GR267" s="40"/>
      <c r="GS267" s="40"/>
      <c r="GT267" s="40"/>
      <c r="GU267" s="40"/>
      <c r="GV267" s="40"/>
      <c r="GW267" s="40"/>
      <c r="GX267" s="40"/>
      <c r="GY267" s="40"/>
      <c r="GZ267" s="40"/>
      <c r="HA267" s="40"/>
      <c r="HB267" s="40"/>
      <c r="HC267" s="40"/>
      <c r="HD267" s="40"/>
      <c r="HE267" s="40"/>
      <c r="HF267" s="40"/>
      <c r="HG267" s="40"/>
      <c r="HH267" s="40"/>
      <c r="HI267" s="40"/>
      <c r="HJ267" s="40"/>
      <c r="HK267" s="40"/>
      <c r="HL267" s="40"/>
      <c r="HM267" s="40"/>
      <c r="HN267" s="40"/>
      <c r="HO267" s="40"/>
      <c r="HP267" s="40"/>
      <c r="HQ267" s="40"/>
      <c r="HR267" s="40"/>
      <c r="HS267" s="40"/>
      <c r="HT267" s="40"/>
      <c r="HU267" s="40"/>
      <c r="HV267" s="40"/>
      <c r="HW267" s="40"/>
      <c r="HX267" s="40"/>
      <c r="HY267" s="40"/>
      <c r="HZ267" s="40"/>
      <c r="IA267" s="40"/>
      <c r="IB267" s="40"/>
      <c r="IC267" s="40"/>
      <c r="ID267" s="40"/>
      <c r="IE267" s="40"/>
      <c r="IF267" s="40"/>
      <c r="IG267" s="40"/>
      <c r="IH267" s="40"/>
      <c r="II267" s="40"/>
      <c r="IJ267" s="40"/>
      <c r="IK267" s="40"/>
      <c r="IL267" s="40"/>
      <c r="IM267" s="40"/>
      <c r="IN267" s="40"/>
      <c r="IO267" s="40"/>
      <c r="IP267" s="40"/>
      <c r="IQ267" s="40"/>
      <c r="IR267" s="40"/>
      <c r="IS267" s="40"/>
      <c r="IT267" s="40"/>
      <c r="IU267" s="40"/>
      <c r="IV267" s="40"/>
    </row>
    <row r="268" spans="1:256" ht="14.25">
      <c r="A268" s="42" t="s">
        <v>273</v>
      </c>
      <c r="B268" s="68">
        <f>SUM(B270,B277)</f>
        <v>0</v>
      </c>
      <c r="C268" s="68">
        <f>SUM(C269,C276)</f>
        <v>0</v>
      </c>
      <c r="D268" s="38">
        <f t="shared" si="14"/>
        <v>0</v>
      </c>
      <c r="E268" s="68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:256" ht="14.25">
      <c r="A269" s="44" t="s">
        <v>274</v>
      </c>
      <c r="B269" s="67">
        <f>SUM(B270)</f>
        <v>0</v>
      </c>
      <c r="C269" s="67">
        <f>SUM(C270)</f>
        <v>0</v>
      </c>
      <c r="D269" s="38">
        <f t="shared" si="14"/>
        <v>0</v>
      </c>
      <c r="E269" s="67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 ht="14.25">
      <c r="A270" s="42" t="s">
        <v>275</v>
      </c>
      <c r="B270" s="68">
        <f>SUM(B271:B275)</f>
        <v>0</v>
      </c>
      <c r="C270" s="68">
        <f>SUM(C271:C275)</f>
        <v>0</v>
      </c>
      <c r="D270" s="38">
        <f t="shared" si="14"/>
        <v>0</v>
      </c>
      <c r="E270" s="68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 ht="26.25">
      <c r="A271" s="42" t="s">
        <v>276</v>
      </c>
      <c r="B271" s="68">
        <v>502793</v>
      </c>
      <c r="C271" s="68">
        <v>495210</v>
      </c>
      <c r="D271" s="38">
        <f t="shared" si="14"/>
        <v>0</v>
      </c>
      <c r="E271" s="68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 ht="17.25" customHeight="1">
      <c r="A272" s="42" t="s">
        <v>277</v>
      </c>
      <c r="B272" s="68">
        <v>30700</v>
      </c>
      <c r="C272" s="68">
        <v>42737</v>
      </c>
      <c r="D272" s="38">
        <f t="shared" si="14"/>
        <v>0</v>
      </c>
      <c r="E272" s="68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 ht="14.25">
      <c r="A273" s="42" t="s">
        <v>278</v>
      </c>
      <c r="B273" s="68">
        <v>101039</v>
      </c>
      <c r="C273" s="68">
        <v>97178</v>
      </c>
      <c r="D273" s="38">
        <f t="shared" si="14"/>
        <v>0</v>
      </c>
      <c r="E273" s="68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 ht="15.75" customHeight="1">
      <c r="A274" s="42" t="s">
        <v>279</v>
      </c>
      <c r="B274" s="68">
        <v>13786</v>
      </c>
      <c r="C274" s="68">
        <v>13232</v>
      </c>
      <c r="D274" s="38">
        <f t="shared" si="14"/>
        <v>0</v>
      </c>
      <c r="E274" s="68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 ht="14.25">
      <c r="A275" s="42" t="s">
        <v>280</v>
      </c>
      <c r="B275" s="68">
        <v>31109</v>
      </c>
      <c r="C275" s="68">
        <v>45873</v>
      </c>
      <c r="D275" s="38">
        <f t="shared" si="14"/>
        <v>0</v>
      </c>
      <c r="E275" s="68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 ht="14.25">
      <c r="A276" s="44" t="s">
        <v>281</v>
      </c>
      <c r="B276" s="67">
        <f>SUM(B277)</f>
        <v>0</v>
      </c>
      <c r="C276" s="67">
        <f>SUM(C277)</f>
        <v>0</v>
      </c>
      <c r="D276" s="38">
        <f t="shared" si="14"/>
        <v>0</v>
      </c>
      <c r="E276" s="67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 ht="14.25">
      <c r="A277" s="42" t="s">
        <v>282</v>
      </c>
      <c r="B277" s="68">
        <v>38460</v>
      </c>
      <c r="C277" s="68">
        <v>0</v>
      </c>
      <c r="D277" s="38">
        <f t="shared" si="14"/>
        <v>0</v>
      </c>
      <c r="E277" s="68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 ht="27">
      <c r="A278" s="16" t="s">
        <v>283</v>
      </c>
      <c r="B278" s="72">
        <f>SUM(B282,B285,B288,B291,B294,B303,B307,B311)</f>
        <v>0</v>
      </c>
      <c r="C278" s="72">
        <f>SUM(C279,C281)</f>
        <v>0</v>
      </c>
      <c r="D278" s="39">
        <f t="shared" si="14"/>
        <v>0</v>
      </c>
      <c r="E278" s="17">
        <f>C278/60618</f>
        <v>0</v>
      </c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0"/>
      <c r="CF278" s="40"/>
      <c r="CG278" s="40"/>
      <c r="CH278" s="40"/>
      <c r="CI278" s="40"/>
      <c r="CJ278" s="40"/>
      <c r="CK278" s="40"/>
      <c r="CL278" s="40"/>
      <c r="CM278" s="40"/>
      <c r="CN278" s="40"/>
      <c r="CO278" s="40"/>
      <c r="CP278" s="40"/>
      <c r="CQ278" s="40"/>
      <c r="CR278" s="40"/>
      <c r="CS278" s="40"/>
      <c r="CT278" s="40"/>
      <c r="CU278" s="40"/>
      <c r="CV278" s="40"/>
      <c r="CW278" s="40"/>
      <c r="CX278" s="40"/>
      <c r="CY278" s="40"/>
      <c r="CZ278" s="40"/>
      <c r="DA278" s="40"/>
      <c r="DB278" s="40"/>
      <c r="DC278" s="40"/>
      <c r="DD278" s="40"/>
      <c r="DE278" s="40"/>
      <c r="DF278" s="40"/>
      <c r="DG278" s="40"/>
      <c r="DH278" s="40"/>
      <c r="DI278" s="40"/>
      <c r="DJ278" s="40"/>
      <c r="DK278" s="40"/>
      <c r="DL278" s="40"/>
      <c r="DM278" s="40"/>
      <c r="DN278" s="40"/>
      <c r="DO278" s="40"/>
      <c r="DP278" s="40"/>
      <c r="DQ278" s="40"/>
      <c r="DR278" s="40"/>
      <c r="DS278" s="40"/>
      <c r="DT278" s="40"/>
      <c r="DU278" s="40"/>
      <c r="DV278" s="40"/>
      <c r="DW278" s="40"/>
      <c r="DX278" s="40"/>
      <c r="DY278" s="40"/>
      <c r="DZ278" s="40"/>
      <c r="EA278" s="40"/>
      <c r="EB278" s="40"/>
      <c r="EC278" s="40"/>
      <c r="ED278" s="40"/>
      <c r="EE278" s="40"/>
      <c r="EF278" s="40"/>
      <c r="EG278" s="40"/>
      <c r="EH278" s="40"/>
      <c r="EI278" s="40"/>
      <c r="EJ278" s="40"/>
      <c r="EK278" s="40"/>
      <c r="EL278" s="40"/>
      <c r="EM278" s="40"/>
      <c r="EN278" s="40"/>
      <c r="EO278" s="40"/>
      <c r="EP278" s="40"/>
      <c r="EQ278" s="40"/>
      <c r="ER278" s="40"/>
      <c r="ES278" s="40"/>
      <c r="ET278" s="40"/>
      <c r="EU278" s="40"/>
      <c r="EV278" s="40"/>
      <c r="EW278" s="40"/>
      <c r="EX278" s="40"/>
      <c r="EY278" s="40"/>
      <c r="EZ278" s="40"/>
      <c r="FA278" s="40"/>
      <c r="FB278" s="40"/>
      <c r="FC278" s="40"/>
      <c r="FD278" s="40"/>
      <c r="FE278" s="40"/>
      <c r="FF278" s="40"/>
      <c r="FG278" s="40"/>
      <c r="FH278" s="40"/>
      <c r="FI278" s="40"/>
      <c r="FJ278" s="40"/>
      <c r="FK278" s="40"/>
      <c r="FL278" s="40"/>
      <c r="FM278" s="40"/>
      <c r="FN278" s="40"/>
      <c r="FO278" s="40"/>
      <c r="FP278" s="40"/>
      <c r="FQ278" s="40"/>
      <c r="FR278" s="40"/>
      <c r="FS278" s="40"/>
      <c r="FT278" s="40"/>
      <c r="FU278" s="40"/>
      <c r="FV278" s="40"/>
      <c r="FW278" s="40"/>
      <c r="FX278" s="40"/>
      <c r="FY278" s="40"/>
      <c r="FZ278" s="40"/>
      <c r="GA278" s="40"/>
      <c r="GB278" s="40"/>
      <c r="GC278" s="40"/>
      <c r="GD278" s="40"/>
      <c r="GE278" s="40"/>
      <c r="GF278" s="40"/>
      <c r="GG278" s="40"/>
      <c r="GH278" s="40"/>
      <c r="GI278" s="40"/>
      <c r="GJ278" s="40"/>
      <c r="GK278" s="40"/>
      <c r="GL278" s="40"/>
      <c r="GM278" s="40"/>
      <c r="GN278" s="40"/>
      <c r="GO278" s="40"/>
      <c r="GP278" s="40"/>
      <c r="GQ278" s="40"/>
      <c r="GR278" s="40"/>
      <c r="GS278" s="40"/>
      <c r="GT278" s="40"/>
      <c r="GU278" s="40"/>
      <c r="GV278" s="40"/>
      <c r="GW278" s="40"/>
      <c r="GX278" s="40"/>
      <c r="GY278" s="40"/>
      <c r="GZ278" s="40"/>
      <c r="HA278" s="40"/>
      <c r="HB278" s="40"/>
      <c r="HC278" s="40"/>
      <c r="HD278" s="40"/>
      <c r="HE278" s="40"/>
      <c r="HF278" s="40"/>
      <c r="HG278" s="40"/>
      <c r="HH278" s="40"/>
      <c r="HI278" s="40"/>
      <c r="HJ278" s="40"/>
      <c r="HK278" s="40"/>
      <c r="HL278" s="40"/>
      <c r="HM278" s="40"/>
      <c r="HN278" s="40"/>
      <c r="HO278" s="40"/>
      <c r="HP278" s="40"/>
      <c r="HQ278" s="40"/>
      <c r="HR278" s="40"/>
      <c r="HS278" s="40"/>
      <c r="HT278" s="40"/>
      <c r="HU278" s="40"/>
      <c r="HV278" s="40"/>
      <c r="HW278" s="40"/>
      <c r="HX278" s="40"/>
      <c r="HY278" s="40"/>
      <c r="HZ278" s="40"/>
      <c r="IA278" s="40"/>
      <c r="IB278" s="40"/>
      <c r="IC278" s="40"/>
      <c r="ID278" s="40"/>
      <c r="IE278" s="40"/>
      <c r="IF278" s="40"/>
      <c r="IG278" s="40"/>
      <c r="IH278" s="40"/>
      <c r="II278" s="40"/>
      <c r="IJ278" s="40"/>
      <c r="IK278" s="40"/>
      <c r="IL278" s="40"/>
      <c r="IM278" s="40"/>
      <c r="IN278" s="40"/>
      <c r="IO278" s="40"/>
      <c r="IP278" s="40"/>
      <c r="IQ278" s="40"/>
      <c r="IR278" s="40"/>
      <c r="IS278" s="40"/>
      <c r="IT278" s="40"/>
      <c r="IU278" s="40"/>
      <c r="IV278" s="40"/>
    </row>
    <row r="279" spans="1:256" ht="14.25">
      <c r="A279" s="42" t="s">
        <v>284</v>
      </c>
      <c r="B279" s="68">
        <f>SUM(B289,B292,B294,B304,B308,B312)</f>
        <v>0</v>
      </c>
      <c r="C279" s="68">
        <v>2130865</v>
      </c>
      <c r="D279" s="38">
        <f t="shared" si="14"/>
        <v>0</v>
      </c>
      <c r="E279" s="68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 ht="14.25">
      <c r="A280" s="42" t="s">
        <v>285</v>
      </c>
      <c r="B280" s="68">
        <v>71742</v>
      </c>
      <c r="C280" s="68">
        <v>60850</v>
      </c>
      <c r="D280" s="38">
        <f t="shared" si="14"/>
        <v>0</v>
      </c>
      <c r="E280" s="68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 ht="14.25">
      <c r="A281" s="42" t="s">
        <v>286</v>
      </c>
      <c r="B281" s="68">
        <f>SUM(B283,B286,B305,B309,B314)</f>
        <v>0</v>
      </c>
      <c r="C281" s="68">
        <v>729220</v>
      </c>
      <c r="D281" s="38">
        <f t="shared" si="14"/>
        <v>0</v>
      </c>
      <c r="E281" s="68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 ht="14.25">
      <c r="A282" s="44" t="s">
        <v>287</v>
      </c>
      <c r="B282" s="67">
        <f>SUM(B283)</f>
        <v>0</v>
      </c>
      <c r="C282" s="67">
        <f>SUM(C283)</f>
        <v>0</v>
      </c>
      <c r="D282" s="38">
        <f t="shared" si="14"/>
        <v>0</v>
      </c>
      <c r="E282" s="67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 ht="14.25">
      <c r="A283" s="42" t="s">
        <v>288</v>
      </c>
      <c r="B283" s="68">
        <f>SUM(B284)</f>
        <v>0</v>
      </c>
      <c r="C283" s="68">
        <f>SUM(C284)</f>
        <v>0</v>
      </c>
      <c r="D283" s="38">
        <f t="shared" si="14"/>
        <v>0</v>
      </c>
      <c r="E283" s="68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 ht="26.25">
      <c r="A284" s="42" t="s">
        <v>289</v>
      </c>
      <c r="B284" s="68">
        <v>91400</v>
      </c>
      <c r="C284" s="68">
        <v>401000</v>
      </c>
      <c r="D284" s="38">
        <f t="shared" si="14"/>
        <v>0</v>
      </c>
      <c r="E284" s="68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 ht="16.5" customHeight="1">
      <c r="A285" s="44" t="s">
        <v>290</v>
      </c>
      <c r="B285" s="67">
        <f>SUM(B286)</f>
        <v>0</v>
      </c>
      <c r="C285" s="67">
        <f>SUM(C286)</f>
        <v>0</v>
      </c>
      <c r="D285" s="38">
        <f t="shared" si="14"/>
        <v>0</v>
      </c>
      <c r="E285" s="6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 ht="14.25">
      <c r="A286" s="42" t="s">
        <v>291</v>
      </c>
      <c r="B286" s="68">
        <f>SUM(B287)</f>
        <v>0</v>
      </c>
      <c r="C286" s="68">
        <f>SUM(C287)</f>
        <v>0</v>
      </c>
      <c r="D286" s="38">
        <f t="shared" si="14"/>
        <v>0</v>
      </c>
      <c r="E286" s="68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 ht="26.25">
      <c r="A287" s="42" t="s">
        <v>292</v>
      </c>
      <c r="B287" s="68">
        <v>371100</v>
      </c>
      <c r="C287" s="68"/>
      <c r="D287" s="38">
        <f t="shared" si="14"/>
        <v>0</v>
      </c>
      <c r="E287" s="68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 ht="17.25" customHeight="1">
      <c r="A288" s="44" t="s">
        <v>293</v>
      </c>
      <c r="B288" s="67">
        <f>SUM(B289)</f>
        <v>0</v>
      </c>
      <c r="C288" s="67">
        <f>SUM(C289)</f>
        <v>0</v>
      </c>
      <c r="D288" s="38">
        <f t="shared" si="14"/>
        <v>0</v>
      </c>
      <c r="E288" s="67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:256" ht="14.25">
      <c r="A289" s="42" t="s">
        <v>294</v>
      </c>
      <c r="B289" s="68">
        <v>244300</v>
      </c>
      <c r="C289" s="68">
        <v>254000</v>
      </c>
      <c r="D289" s="38">
        <f t="shared" si="14"/>
        <v>0</v>
      </c>
      <c r="E289" s="68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:256" ht="14.25">
      <c r="A290" s="42" t="s">
        <v>295</v>
      </c>
      <c r="B290" s="68">
        <v>8100</v>
      </c>
      <c r="C290" s="68">
        <v>9700</v>
      </c>
      <c r="D290" s="38">
        <f t="shared" si="14"/>
        <v>0</v>
      </c>
      <c r="E290" s="68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 ht="26.25">
      <c r="A291" s="44" t="s">
        <v>296</v>
      </c>
      <c r="B291" s="67">
        <f>SUM(B292)</f>
        <v>0</v>
      </c>
      <c r="C291" s="67">
        <f>SUM(C292)</f>
        <v>0</v>
      </c>
      <c r="D291" s="38">
        <f t="shared" si="14"/>
        <v>0</v>
      </c>
      <c r="E291" s="67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256" ht="14.25">
      <c r="A292" s="42" t="s">
        <v>297</v>
      </c>
      <c r="B292" s="68">
        <v>225819</v>
      </c>
      <c r="C292" s="68">
        <v>241738</v>
      </c>
      <c r="D292" s="38">
        <f t="shared" si="14"/>
        <v>0</v>
      </c>
      <c r="E292" s="68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 ht="14.25">
      <c r="A293" s="42" t="s">
        <v>298</v>
      </c>
      <c r="B293" s="68">
        <v>29046</v>
      </c>
      <c r="C293" s="68">
        <v>15738</v>
      </c>
      <c r="D293" s="38">
        <f t="shared" si="14"/>
        <v>0</v>
      </c>
      <c r="E293" s="68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256" ht="14.25">
      <c r="A294" s="44" t="s">
        <v>299</v>
      </c>
      <c r="B294" s="67">
        <f>SUM(B295)</f>
        <v>0</v>
      </c>
      <c r="C294" s="67">
        <f>SUM(C295)</f>
        <v>0</v>
      </c>
      <c r="D294" s="38">
        <f t="shared" si="14"/>
        <v>0</v>
      </c>
      <c r="E294" s="6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256" ht="14.25">
      <c r="A295" s="42" t="s">
        <v>300</v>
      </c>
      <c r="B295" s="68">
        <f>SUM(B297:B302)</f>
        <v>0</v>
      </c>
      <c r="C295" s="68">
        <f>SUM(C297:C302)</f>
        <v>0</v>
      </c>
      <c r="D295" s="38">
        <f t="shared" si="14"/>
        <v>0</v>
      </c>
      <c r="E295" s="68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256" ht="14.25">
      <c r="A296" s="42" t="s">
        <v>301</v>
      </c>
      <c r="B296" s="68"/>
      <c r="C296" s="68"/>
      <c r="D296" s="68"/>
      <c r="E296" s="68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1:256" ht="26.25">
      <c r="A297" s="42" t="s">
        <v>302</v>
      </c>
      <c r="B297" s="68">
        <v>63000</v>
      </c>
      <c r="C297" s="68">
        <v>64260</v>
      </c>
      <c r="D297" s="38">
        <f aca="true" t="shared" si="15" ref="D297:D315">C297/B297</f>
        <v>0</v>
      </c>
      <c r="E297" s="68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1:256" ht="16.5" customHeight="1">
      <c r="A298" s="42" t="s">
        <v>303</v>
      </c>
      <c r="B298" s="68">
        <v>4500</v>
      </c>
      <c r="C298" s="68">
        <v>4590</v>
      </c>
      <c r="D298" s="38">
        <f t="shared" si="15"/>
        <v>0</v>
      </c>
      <c r="E298" s="68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:256" ht="14.25">
      <c r="A299" s="42" t="s">
        <v>304</v>
      </c>
      <c r="B299" s="68">
        <v>13000</v>
      </c>
      <c r="C299" s="68">
        <v>13260</v>
      </c>
      <c r="D299" s="38">
        <f t="shared" si="15"/>
        <v>0</v>
      </c>
      <c r="E299" s="68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ht="12.75" customHeight="1">
      <c r="A300" s="42" t="s">
        <v>305</v>
      </c>
      <c r="B300" s="68">
        <v>2000</v>
      </c>
      <c r="C300" s="68">
        <v>2040</v>
      </c>
      <c r="D300" s="38">
        <f t="shared" si="15"/>
        <v>0</v>
      </c>
      <c r="E300" s="68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 ht="30" customHeight="1">
      <c r="A301" s="42" t="s">
        <v>306</v>
      </c>
      <c r="B301" s="68">
        <v>700</v>
      </c>
      <c r="C301" s="68">
        <v>714</v>
      </c>
      <c r="D301" s="38">
        <f t="shared" si="15"/>
        <v>0</v>
      </c>
      <c r="E301" s="68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ht="14.25">
      <c r="A302" s="42" t="s">
        <v>307</v>
      </c>
      <c r="B302" s="68">
        <v>46800</v>
      </c>
      <c r="C302" s="68">
        <v>37136</v>
      </c>
      <c r="D302" s="38">
        <f t="shared" si="15"/>
        <v>0</v>
      </c>
      <c r="E302" s="68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ht="15.75" customHeight="1">
      <c r="A303" s="44" t="s">
        <v>308</v>
      </c>
      <c r="B303" s="67">
        <f>SUM(B304:B305)</f>
        <v>0</v>
      </c>
      <c r="C303" s="67">
        <f>SUM(C304:C305)</f>
        <v>0</v>
      </c>
      <c r="D303" s="38">
        <f t="shared" si="15"/>
        <v>0</v>
      </c>
      <c r="E303" s="67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ht="14.25">
      <c r="A304" s="42" t="s">
        <v>309</v>
      </c>
      <c r="B304" s="68">
        <v>800000</v>
      </c>
      <c r="C304" s="68">
        <v>1130968</v>
      </c>
      <c r="D304" s="38">
        <f t="shared" si="15"/>
        <v>0</v>
      </c>
      <c r="E304" s="68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ht="14.25">
      <c r="A305" s="42" t="s">
        <v>310</v>
      </c>
      <c r="B305" s="68">
        <f>SUM(B306)</f>
        <v>0</v>
      </c>
      <c r="C305" s="68">
        <f>SUM(C306)</f>
        <v>0</v>
      </c>
      <c r="D305" s="38">
        <f t="shared" si="15"/>
        <v>0</v>
      </c>
      <c r="E305" s="68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ht="26.25">
      <c r="A306" s="42" t="s">
        <v>311</v>
      </c>
      <c r="B306" s="68">
        <v>16700</v>
      </c>
      <c r="C306" s="68">
        <v>121220</v>
      </c>
      <c r="D306" s="38">
        <f t="shared" si="15"/>
        <v>0</v>
      </c>
      <c r="E306" s="68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ht="16.5" customHeight="1">
      <c r="A307" s="44" t="s">
        <v>312</v>
      </c>
      <c r="B307" s="67">
        <f>SUM(B308:B309)</f>
        <v>0</v>
      </c>
      <c r="C307" s="67">
        <f>SUM(C308:C309)</f>
        <v>0</v>
      </c>
      <c r="D307" s="38">
        <f t="shared" si="15"/>
        <v>0</v>
      </c>
      <c r="E307" s="67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ht="17.25" customHeight="1">
      <c r="A308" s="42" t="s">
        <v>313</v>
      </c>
      <c r="B308" s="68">
        <v>60000</v>
      </c>
      <c r="C308" s="68">
        <v>48000</v>
      </c>
      <c r="D308" s="38">
        <f t="shared" si="15"/>
        <v>0</v>
      </c>
      <c r="E308" s="68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ht="14.25">
      <c r="A309" s="42" t="s">
        <v>314</v>
      </c>
      <c r="B309" s="68">
        <f>SUM(B310)</f>
        <v>0</v>
      </c>
      <c r="C309" s="68">
        <f>SUM(C310)</f>
        <v>0</v>
      </c>
      <c r="D309" s="50">
        <f t="shared" si="15"/>
        <v>0</v>
      </c>
      <c r="E309" s="68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ht="26.25">
      <c r="A310" s="42" t="s">
        <v>315</v>
      </c>
      <c r="B310" s="68">
        <v>1000</v>
      </c>
      <c r="C310" s="68">
        <v>157000</v>
      </c>
      <c r="D310" s="50">
        <f t="shared" si="15"/>
        <v>0</v>
      </c>
      <c r="E310" s="68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ht="14.25">
      <c r="A311" s="44" t="s">
        <v>316</v>
      </c>
      <c r="B311" s="67">
        <f>SUM(B312:B314)</f>
        <v>0</v>
      </c>
      <c r="C311" s="67">
        <f>SUM(C312,C314)</f>
        <v>0</v>
      </c>
      <c r="D311" s="38">
        <f t="shared" si="15"/>
        <v>0</v>
      </c>
      <c r="E311" s="67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ht="14.25">
      <c r="A312" s="42" t="s">
        <v>317</v>
      </c>
      <c r="B312" s="68">
        <v>298747</v>
      </c>
      <c r="C312" s="68">
        <v>334159</v>
      </c>
      <c r="D312" s="38">
        <f t="shared" si="15"/>
        <v>0</v>
      </c>
      <c r="E312" s="68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ht="14.25">
      <c r="A313" s="42" t="s">
        <v>318</v>
      </c>
      <c r="B313" s="68">
        <v>34996</v>
      </c>
      <c r="C313" s="68">
        <v>35412</v>
      </c>
      <c r="D313" s="38">
        <f t="shared" si="15"/>
        <v>0</v>
      </c>
      <c r="E313" s="68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 ht="14.25">
      <c r="A314" s="42" t="s">
        <v>319</v>
      </c>
      <c r="B314" s="68">
        <f>SUM(B315)</f>
        <v>0</v>
      </c>
      <c r="C314" s="68">
        <f>SUM(C315:C316)</f>
        <v>0</v>
      </c>
      <c r="D314" s="38">
        <f t="shared" si="15"/>
        <v>0</v>
      </c>
      <c r="E314" s="68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ht="26.25">
      <c r="A315" s="42" t="s">
        <v>320</v>
      </c>
      <c r="B315" s="68">
        <v>30000</v>
      </c>
      <c r="C315" s="68"/>
      <c r="D315" s="38">
        <f t="shared" si="15"/>
        <v>0</v>
      </c>
      <c r="E315" s="68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 ht="31.5" customHeight="1">
      <c r="A316" s="42" t="s">
        <v>321</v>
      </c>
      <c r="B316" s="68">
        <v>0</v>
      </c>
      <c r="C316" s="68">
        <v>50000</v>
      </c>
      <c r="D316" s="38"/>
      <c r="E316" s="68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 ht="27">
      <c r="A317" s="16" t="s">
        <v>322</v>
      </c>
      <c r="B317" s="72">
        <f>SUM(B321,B323,B330,B333)</f>
        <v>0</v>
      </c>
      <c r="C317" s="72">
        <f>SUM(C321,C323,C330,C333)</f>
        <v>0</v>
      </c>
      <c r="D317" s="39">
        <f aca="true" t="shared" si="16" ref="D317:D328">C317/B317</f>
        <v>0</v>
      </c>
      <c r="E317" s="17">
        <f>C317/60618</f>
        <v>0</v>
      </c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0"/>
      <c r="BP317" s="40"/>
      <c r="BQ317" s="40"/>
      <c r="BR317" s="40"/>
      <c r="BS317" s="40"/>
      <c r="BT317" s="40"/>
      <c r="BU317" s="40"/>
      <c r="BV317" s="40"/>
      <c r="BW317" s="40"/>
      <c r="BX317" s="40"/>
      <c r="BY317" s="40"/>
      <c r="BZ317" s="40"/>
      <c r="CA317" s="40"/>
      <c r="CB317" s="40"/>
      <c r="CC317" s="40"/>
      <c r="CD317" s="40"/>
      <c r="CE317" s="40"/>
      <c r="CF317" s="40"/>
      <c r="CG317" s="40"/>
      <c r="CH317" s="40"/>
      <c r="CI317" s="40"/>
      <c r="CJ317" s="40"/>
      <c r="CK317" s="40"/>
      <c r="CL317" s="40"/>
      <c r="CM317" s="40"/>
      <c r="CN317" s="40"/>
      <c r="CO317" s="40"/>
      <c r="CP317" s="40"/>
      <c r="CQ317" s="40"/>
      <c r="CR317" s="40"/>
      <c r="CS317" s="40"/>
      <c r="CT317" s="40"/>
      <c r="CU317" s="40"/>
      <c r="CV317" s="40"/>
      <c r="CW317" s="40"/>
      <c r="CX317" s="40"/>
      <c r="CY317" s="40"/>
      <c r="CZ317" s="40"/>
      <c r="DA317" s="40"/>
      <c r="DB317" s="40"/>
      <c r="DC317" s="40"/>
      <c r="DD317" s="40"/>
      <c r="DE317" s="40"/>
      <c r="DF317" s="40"/>
      <c r="DG317" s="40"/>
      <c r="DH317" s="40"/>
      <c r="DI317" s="40"/>
      <c r="DJ317" s="40"/>
      <c r="DK317" s="40"/>
      <c r="DL317" s="40"/>
      <c r="DM317" s="40"/>
      <c r="DN317" s="40"/>
      <c r="DO317" s="40"/>
      <c r="DP317" s="40"/>
      <c r="DQ317" s="40"/>
      <c r="DR317" s="40"/>
      <c r="DS317" s="40"/>
      <c r="DT317" s="40"/>
      <c r="DU317" s="40"/>
      <c r="DV317" s="40"/>
      <c r="DW317" s="40"/>
      <c r="DX317" s="40"/>
      <c r="DY317" s="40"/>
      <c r="DZ317" s="40"/>
      <c r="EA317" s="40"/>
      <c r="EB317" s="40"/>
      <c r="EC317" s="40"/>
      <c r="ED317" s="40"/>
      <c r="EE317" s="40"/>
      <c r="EF317" s="40"/>
      <c r="EG317" s="40"/>
      <c r="EH317" s="40"/>
      <c r="EI317" s="40"/>
      <c r="EJ317" s="40"/>
      <c r="EK317" s="40"/>
      <c r="EL317" s="40"/>
      <c r="EM317" s="40"/>
      <c r="EN317" s="40"/>
      <c r="EO317" s="40"/>
      <c r="EP317" s="40"/>
      <c r="EQ317" s="40"/>
      <c r="ER317" s="40"/>
      <c r="ES317" s="40"/>
      <c r="ET317" s="40"/>
      <c r="EU317" s="40"/>
      <c r="EV317" s="40"/>
      <c r="EW317" s="40"/>
      <c r="EX317" s="40"/>
      <c r="EY317" s="40"/>
      <c r="EZ317" s="40"/>
      <c r="FA317" s="40"/>
      <c r="FB317" s="40"/>
      <c r="FC317" s="40"/>
      <c r="FD317" s="40"/>
      <c r="FE317" s="40"/>
      <c r="FF317" s="40"/>
      <c r="FG317" s="40"/>
      <c r="FH317" s="40"/>
      <c r="FI317" s="40"/>
      <c r="FJ317" s="40"/>
      <c r="FK317" s="40"/>
      <c r="FL317" s="40"/>
      <c r="FM317" s="40"/>
      <c r="FN317" s="40"/>
      <c r="FO317" s="40"/>
      <c r="FP317" s="40"/>
      <c r="FQ317" s="40"/>
      <c r="FR317" s="40"/>
      <c r="FS317" s="40"/>
      <c r="FT317" s="40"/>
      <c r="FU317" s="40"/>
      <c r="FV317" s="40"/>
      <c r="FW317" s="40"/>
      <c r="FX317" s="40"/>
      <c r="FY317" s="40"/>
      <c r="FZ317" s="40"/>
      <c r="GA317" s="40"/>
      <c r="GB317" s="40"/>
      <c r="GC317" s="40"/>
      <c r="GD317" s="40"/>
      <c r="GE317" s="40"/>
      <c r="GF317" s="40"/>
      <c r="GG317" s="40"/>
      <c r="GH317" s="40"/>
      <c r="GI317" s="40"/>
      <c r="GJ317" s="40"/>
      <c r="GK317" s="40"/>
      <c r="GL317" s="40"/>
      <c r="GM317" s="40"/>
      <c r="GN317" s="40"/>
      <c r="GO317" s="40"/>
      <c r="GP317" s="40"/>
      <c r="GQ317" s="40"/>
      <c r="GR317" s="40"/>
      <c r="GS317" s="40"/>
      <c r="GT317" s="40"/>
      <c r="GU317" s="40"/>
      <c r="GV317" s="40"/>
      <c r="GW317" s="40"/>
      <c r="GX317" s="40"/>
      <c r="GY317" s="40"/>
      <c r="GZ317" s="40"/>
      <c r="HA317" s="40"/>
      <c r="HB317" s="40"/>
      <c r="HC317" s="40"/>
      <c r="HD317" s="40"/>
      <c r="HE317" s="40"/>
      <c r="HF317" s="40"/>
      <c r="HG317" s="40"/>
      <c r="HH317" s="40"/>
      <c r="HI317" s="40"/>
      <c r="HJ317" s="40"/>
      <c r="HK317" s="40"/>
      <c r="HL317" s="40"/>
      <c r="HM317" s="40"/>
      <c r="HN317" s="40"/>
      <c r="HO317" s="40"/>
      <c r="HP317" s="40"/>
      <c r="HQ317" s="40"/>
      <c r="HR317" s="40"/>
      <c r="HS317" s="40"/>
      <c r="HT317" s="40"/>
      <c r="HU317" s="40"/>
      <c r="HV317" s="40"/>
      <c r="HW317" s="40"/>
      <c r="HX317" s="40"/>
      <c r="HY317" s="40"/>
      <c r="HZ317" s="40"/>
      <c r="IA317" s="40"/>
      <c r="IB317" s="40"/>
      <c r="IC317" s="40"/>
      <c r="ID317" s="40"/>
      <c r="IE317" s="40"/>
      <c r="IF317" s="40"/>
      <c r="IG317" s="40"/>
      <c r="IH317" s="40"/>
      <c r="II317" s="40"/>
      <c r="IJ317" s="40"/>
      <c r="IK317" s="40"/>
      <c r="IL317" s="40"/>
      <c r="IM317" s="40"/>
      <c r="IN317" s="40"/>
      <c r="IO317" s="40"/>
      <c r="IP317" s="40"/>
      <c r="IQ317" s="40"/>
      <c r="IR317" s="40"/>
      <c r="IS317" s="40"/>
      <c r="IT317" s="40"/>
      <c r="IU317" s="40"/>
      <c r="IV317" s="40"/>
    </row>
    <row r="318" spans="1:256" ht="14.25">
      <c r="A318" s="42" t="s">
        <v>323</v>
      </c>
      <c r="B318" s="68">
        <f>SUM(B322,B324,B331,B334)</f>
        <v>0</v>
      </c>
      <c r="C318" s="68">
        <f>SUM(C322,C324,C331,C334)</f>
        <v>0</v>
      </c>
      <c r="D318" s="38">
        <f t="shared" si="16"/>
        <v>0</v>
      </c>
      <c r="E318" s="68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:256" ht="14.25">
      <c r="A319" s="42" t="s">
        <v>324</v>
      </c>
      <c r="B319" s="68">
        <v>200722</v>
      </c>
      <c r="C319" s="68">
        <v>174442</v>
      </c>
      <c r="D319" s="38">
        <f t="shared" si="16"/>
        <v>0</v>
      </c>
      <c r="E319" s="68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 ht="14.25">
      <c r="A320" s="42" t="s">
        <v>325</v>
      </c>
      <c r="B320" s="68">
        <f>SUM(B327)</f>
        <v>0</v>
      </c>
      <c r="C320" s="68">
        <f>SUM(C327)</f>
        <v>0</v>
      </c>
      <c r="D320" s="38">
        <f t="shared" si="16"/>
        <v>0</v>
      </c>
      <c r="E320" s="68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 ht="14.25">
      <c r="A321" s="44" t="s">
        <v>326</v>
      </c>
      <c r="B321" s="67">
        <f>SUM(B322)</f>
        <v>0</v>
      </c>
      <c r="C321" s="67">
        <f>SUM(C322)</f>
        <v>0</v>
      </c>
      <c r="D321" s="38">
        <f t="shared" si="16"/>
        <v>0</v>
      </c>
      <c r="E321" s="67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  <c r="CO321" s="51"/>
      <c r="CP321" s="51"/>
      <c r="CQ321" s="51"/>
      <c r="CR321" s="51"/>
      <c r="CS321" s="51"/>
      <c r="CT321" s="51"/>
      <c r="CU321" s="51"/>
      <c r="CV321" s="51"/>
      <c r="CW321" s="51"/>
      <c r="CX321" s="51"/>
      <c r="CY321" s="51"/>
      <c r="CZ321" s="51"/>
      <c r="DA321" s="51"/>
      <c r="DB321" s="51"/>
      <c r="DC321" s="51"/>
      <c r="DD321" s="51"/>
      <c r="DE321" s="51"/>
      <c r="DF321" s="51"/>
      <c r="DG321" s="51"/>
      <c r="DH321" s="51"/>
      <c r="DI321" s="51"/>
      <c r="DJ321" s="51"/>
      <c r="DK321" s="51"/>
      <c r="DL321" s="51"/>
      <c r="DM321" s="51"/>
      <c r="DN321" s="51"/>
      <c r="DO321" s="51"/>
      <c r="DP321" s="51"/>
      <c r="DQ321" s="51"/>
      <c r="DR321" s="51"/>
      <c r="DS321" s="51"/>
      <c r="DT321" s="51"/>
      <c r="DU321" s="51"/>
      <c r="DV321" s="51"/>
      <c r="DW321" s="51"/>
      <c r="DX321" s="51"/>
      <c r="DY321" s="51"/>
      <c r="DZ321" s="51"/>
      <c r="EA321" s="51"/>
      <c r="EB321" s="51"/>
      <c r="EC321" s="51"/>
      <c r="ED321" s="51"/>
      <c r="EE321" s="51"/>
      <c r="EF321" s="51"/>
      <c r="EG321" s="51"/>
      <c r="EH321" s="51"/>
      <c r="EI321" s="51"/>
      <c r="EJ321" s="51"/>
      <c r="EK321" s="51"/>
      <c r="EL321" s="51"/>
      <c r="EM321" s="51"/>
      <c r="EN321" s="51"/>
      <c r="EO321" s="51"/>
      <c r="EP321" s="51"/>
      <c r="EQ321" s="51"/>
      <c r="ER321" s="51"/>
      <c r="ES321" s="51"/>
      <c r="ET321" s="51"/>
      <c r="EU321" s="51"/>
      <c r="EV321" s="51"/>
      <c r="EW321" s="51"/>
      <c r="EX321" s="51"/>
      <c r="EY321" s="51"/>
      <c r="EZ321" s="51"/>
      <c r="FA321" s="51"/>
      <c r="FB321" s="51"/>
      <c r="FC321" s="51"/>
      <c r="FD321" s="51"/>
      <c r="FE321" s="51"/>
      <c r="FF321" s="51"/>
      <c r="FG321" s="51"/>
      <c r="FH321" s="51"/>
      <c r="FI321" s="51"/>
      <c r="FJ321" s="51"/>
      <c r="FK321" s="51"/>
      <c r="FL321" s="51"/>
      <c r="FM321" s="51"/>
      <c r="FN321" s="51"/>
      <c r="FO321" s="51"/>
      <c r="FP321" s="51"/>
      <c r="FQ321" s="51"/>
      <c r="FR321" s="51"/>
      <c r="FS321" s="51"/>
      <c r="FT321" s="51"/>
      <c r="FU321" s="51"/>
      <c r="FV321" s="51"/>
      <c r="FW321" s="51"/>
      <c r="FX321" s="51"/>
      <c r="FY321" s="51"/>
      <c r="FZ321" s="51"/>
      <c r="GA321" s="51"/>
      <c r="GB321" s="51"/>
      <c r="GC321" s="51"/>
      <c r="GD321" s="51"/>
      <c r="GE321" s="51"/>
      <c r="GF321" s="51"/>
      <c r="GG321" s="51"/>
      <c r="GH321" s="51"/>
      <c r="GI321" s="51"/>
      <c r="GJ321" s="51"/>
      <c r="GK321" s="51"/>
      <c r="GL321" s="51"/>
      <c r="GM321" s="51"/>
      <c r="GN321" s="51"/>
      <c r="GO321" s="51"/>
      <c r="GP321" s="51"/>
      <c r="GQ321" s="51"/>
      <c r="GR321" s="51"/>
      <c r="GS321" s="51"/>
      <c r="GT321" s="51"/>
      <c r="GU321" s="51"/>
      <c r="GV321" s="51"/>
      <c r="GW321" s="51"/>
      <c r="GX321" s="51"/>
      <c r="GY321" s="51"/>
      <c r="GZ321" s="51"/>
      <c r="HA321" s="51"/>
      <c r="HB321" s="51"/>
      <c r="HC321" s="51"/>
      <c r="HD321" s="51"/>
      <c r="HE321" s="51"/>
      <c r="HF321" s="51"/>
      <c r="HG321" s="51"/>
      <c r="HH321" s="51"/>
      <c r="HI321" s="51"/>
      <c r="HJ321" s="51"/>
      <c r="HK321" s="51"/>
      <c r="HL321" s="51"/>
      <c r="HM321" s="51"/>
      <c r="HN321" s="51"/>
      <c r="HO321" s="51"/>
      <c r="HP321" s="51"/>
      <c r="HQ321" s="51"/>
      <c r="HR321" s="51"/>
      <c r="HS321" s="51"/>
      <c r="HT321" s="51"/>
      <c r="HU321" s="51"/>
      <c r="HV321" s="51"/>
      <c r="HW321" s="51"/>
      <c r="HX321" s="51"/>
      <c r="HY321" s="51"/>
      <c r="HZ321" s="51"/>
      <c r="IA321" s="51"/>
      <c r="IB321" s="51"/>
      <c r="IC321" s="51"/>
      <c r="ID321" s="51"/>
      <c r="IE321" s="51"/>
      <c r="IF321" s="51"/>
      <c r="IG321" s="51"/>
      <c r="IH321" s="51"/>
      <c r="II321" s="51"/>
      <c r="IJ321" s="51"/>
      <c r="IK321" s="51"/>
      <c r="IL321" s="51"/>
      <c r="IM321" s="51"/>
      <c r="IN321" s="51"/>
      <c r="IO321" s="51"/>
      <c r="IP321" s="51"/>
      <c r="IQ321" s="51"/>
      <c r="IR321" s="51"/>
      <c r="IS321" s="51"/>
      <c r="IT321" s="51"/>
      <c r="IU321" s="51"/>
      <c r="IV321" s="51"/>
    </row>
    <row r="322" spans="1:256" ht="45" customHeight="1">
      <c r="A322" s="42" t="s">
        <v>327</v>
      </c>
      <c r="B322" s="68">
        <v>17000</v>
      </c>
      <c r="C322" s="68">
        <v>20000</v>
      </c>
      <c r="D322" s="38">
        <f t="shared" si="16"/>
        <v>0</v>
      </c>
      <c r="E322" s="68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:256" ht="26.25">
      <c r="A323" s="44" t="s">
        <v>328</v>
      </c>
      <c r="B323" s="67">
        <f>SUM(B324,B327)</f>
        <v>0</v>
      </c>
      <c r="C323" s="67">
        <f>SUM(C324,C327)</f>
        <v>0</v>
      </c>
      <c r="D323" s="38">
        <f t="shared" si="16"/>
        <v>0</v>
      </c>
      <c r="E323" s="67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 ht="14.25">
      <c r="A324" s="42" t="s">
        <v>329</v>
      </c>
      <c r="B324" s="69">
        <v>779877</v>
      </c>
      <c r="C324" s="68">
        <f>SUM(C325:C326)</f>
        <v>0</v>
      </c>
      <c r="D324" s="38">
        <f t="shared" si="16"/>
        <v>0</v>
      </c>
      <c r="E324" s="68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 ht="14.25">
      <c r="A325" s="76" t="s">
        <v>330</v>
      </c>
      <c r="B325" s="62">
        <v>200722</v>
      </c>
      <c r="C325" s="60">
        <v>174442</v>
      </c>
      <c r="D325" s="38">
        <f t="shared" si="16"/>
        <v>0</v>
      </c>
      <c r="E325" s="68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:256" ht="30.75" customHeight="1">
      <c r="A326" s="42" t="s">
        <v>331</v>
      </c>
      <c r="B326" s="71">
        <v>600000</v>
      </c>
      <c r="C326" s="68">
        <v>614000</v>
      </c>
      <c r="D326" s="38">
        <f t="shared" si="16"/>
        <v>0</v>
      </c>
      <c r="E326" s="68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256" ht="14.25">
      <c r="A327" s="42" t="s">
        <v>332</v>
      </c>
      <c r="B327" s="68">
        <f>SUM(B328:B329)</f>
        <v>0</v>
      </c>
      <c r="C327" s="68">
        <f>SUM(C328:C329)</f>
        <v>0</v>
      </c>
      <c r="D327" s="38">
        <f t="shared" si="16"/>
        <v>0</v>
      </c>
      <c r="E327" s="68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1:256" ht="26.25">
      <c r="A328" s="42" t="s">
        <v>333</v>
      </c>
      <c r="B328" s="68">
        <v>119542</v>
      </c>
      <c r="C328" s="68">
        <v>100000</v>
      </c>
      <c r="D328" s="38">
        <f t="shared" si="16"/>
        <v>0</v>
      </c>
      <c r="E328" s="68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 ht="30" customHeight="1">
      <c r="A329" s="42" t="s">
        <v>334</v>
      </c>
      <c r="B329" s="68">
        <v>6000</v>
      </c>
      <c r="C329" s="68">
        <v>0</v>
      </c>
      <c r="D329" s="38"/>
      <c r="E329" s="68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 ht="14.25">
      <c r="A330" s="44" t="s">
        <v>335</v>
      </c>
      <c r="B330" s="67">
        <f>SUM(B331)</f>
        <v>0</v>
      </c>
      <c r="C330" s="67">
        <f>SUM(C331)</f>
        <v>0</v>
      </c>
      <c r="D330" s="38">
        <f aca="true" t="shared" si="17" ref="D330:D342">C330/B330</f>
        <v>0</v>
      </c>
      <c r="E330" s="67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1:256" ht="14.25">
      <c r="A331" s="42" t="s">
        <v>336</v>
      </c>
      <c r="B331" s="68">
        <v>800500</v>
      </c>
      <c r="C331" s="68">
        <f>SUM(C332)</f>
        <v>0</v>
      </c>
      <c r="D331" s="38">
        <f t="shared" si="17"/>
        <v>0</v>
      </c>
      <c r="E331" s="68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spans="1:256" ht="26.25">
      <c r="A332" s="42" t="s">
        <v>337</v>
      </c>
      <c r="B332" s="68">
        <v>800000</v>
      </c>
      <c r="C332" s="68">
        <v>775000</v>
      </c>
      <c r="D332" s="38">
        <f t="shared" si="17"/>
        <v>0</v>
      </c>
      <c r="E332" s="68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256" ht="14.25">
      <c r="A333" s="44" t="s">
        <v>338</v>
      </c>
      <c r="B333" s="67">
        <f>SUM(B334)</f>
        <v>0</v>
      </c>
      <c r="C333" s="67">
        <f>SUM(C334)</f>
        <v>0</v>
      </c>
      <c r="D333" s="38">
        <f t="shared" si="17"/>
        <v>0</v>
      </c>
      <c r="E333" s="67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1:256" ht="14.25">
      <c r="A334" s="42" t="s">
        <v>339</v>
      </c>
      <c r="B334" s="68">
        <v>147000</v>
      </c>
      <c r="C334" s="68">
        <v>250000</v>
      </c>
      <c r="D334" s="38">
        <f t="shared" si="17"/>
        <v>0</v>
      </c>
      <c r="E334" s="68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spans="1:256" ht="14.25">
      <c r="A335" s="16" t="s">
        <v>340</v>
      </c>
      <c r="B335" s="72">
        <f>SUM(B339,B349,B354,B361)</f>
        <v>0</v>
      </c>
      <c r="C335" s="72">
        <v>970129</v>
      </c>
      <c r="D335" s="39">
        <f t="shared" si="17"/>
        <v>0</v>
      </c>
      <c r="E335" s="17">
        <f>C335/60618</f>
        <v>0</v>
      </c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40"/>
      <c r="BP335" s="40"/>
      <c r="BQ335" s="40"/>
      <c r="BR335" s="40"/>
      <c r="BS335" s="40"/>
      <c r="BT335" s="40"/>
      <c r="BU335" s="40"/>
      <c r="BV335" s="40"/>
      <c r="BW335" s="40"/>
      <c r="BX335" s="40"/>
      <c r="BY335" s="40"/>
      <c r="BZ335" s="40"/>
      <c r="CA335" s="40"/>
      <c r="CB335" s="40"/>
      <c r="CC335" s="40"/>
      <c r="CD335" s="40"/>
      <c r="CE335" s="40"/>
      <c r="CF335" s="40"/>
      <c r="CG335" s="40"/>
      <c r="CH335" s="40"/>
      <c r="CI335" s="40"/>
      <c r="CJ335" s="40"/>
      <c r="CK335" s="40"/>
      <c r="CL335" s="40"/>
      <c r="CM335" s="40"/>
      <c r="CN335" s="40"/>
      <c r="CO335" s="40"/>
      <c r="CP335" s="40"/>
      <c r="CQ335" s="40"/>
      <c r="CR335" s="40"/>
      <c r="CS335" s="40"/>
      <c r="CT335" s="40"/>
      <c r="CU335" s="40"/>
      <c r="CV335" s="40"/>
      <c r="CW335" s="40"/>
      <c r="CX335" s="40"/>
      <c r="CY335" s="40"/>
      <c r="CZ335" s="40"/>
      <c r="DA335" s="40"/>
      <c r="DB335" s="40"/>
      <c r="DC335" s="40"/>
      <c r="DD335" s="40"/>
      <c r="DE335" s="40"/>
      <c r="DF335" s="40"/>
      <c r="DG335" s="40"/>
      <c r="DH335" s="40"/>
      <c r="DI335" s="40"/>
      <c r="DJ335" s="40"/>
      <c r="DK335" s="40"/>
      <c r="DL335" s="40"/>
      <c r="DM335" s="40"/>
      <c r="DN335" s="40"/>
      <c r="DO335" s="40"/>
      <c r="DP335" s="40"/>
      <c r="DQ335" s="40"/>
      <c r="DR335" s="40"/>
      <c r="DS335" s="40"/>
      <c r="DT335" s="40"/>
      <c r="DU335" s="40"/>
      <c r="DV335" s="40"/>
      <c r="DW335" s="40"/>
      <c r="DX335" s="40"/>
      <c r="DY335" s="40"/>
      <c r="DZ335" s="40"/>
      <c r="EA335" s="40"/>
      <c r="EB335" s="40"/>
      <c r="EC335" s="40"/>
      <c r="ED335" s="40"/>
      <c r="EE335" s="40"/>
      <c r="EF335" s="40"/>
      <c r="EG335" s="40"/>
      <c r="EH335" s="40"/>
      <c r="EI335" s="40"/>
      <c r="EJ335" s="40"/>
      <c r="EK335" s="40"/>
      <c r="EL335" s="40"/>
      <c r="EM335" s="40"/>
      <c r="EN335" s="40"/>
      <c r="EO335" s="40"/>
      <c r="EP335" s="40"/>
      <c r="EQ335" s="40"/>
      <c r="ER335" s="40"/>
      <c r="ES335" s="40"/>
      <c r="ET335" s="40"/>
      <c r="EU335" s="40"/>
      <c r="EV335" s="40"/>
      <c r="EW335" s="40"/>
      <c r="EX335" s="40"/>
      <c r="EY335" s="40"/>
      <c r="EZ335" s="40"/>
      <c r="FA335" s="40"/>
      <c r="FB335" s="40"/>
      <c r="FC335" s="40"/>
      <c r="FD335" s="40"/>
      <c r="FE335" s="40"/>
      <c r="FF335" s="40"/>
      <c r="FG335" s="40"/>
      <c r="FH335" s="40"/>
      <c r="FI335" s="40"/>
      <c r="FJ335" s="40"/>
      <c r="FK335" s="40"/>
      <c r="FL335" s="40"/>
      <c r="FM335" s="40"/>
      <c r="FN335" s="40"/>
      <c r="FO335" s="40"/>
      <c r="FP335" s="40"/>
      <c r="FQ335" s="40"/>
      <c r="FR335" s="40"/>
      <c r="FS335" s="40"/>
      <c r="FT335" s="40"/>
      <c r="FU335" s="40"/>
      <c r="FV335" s="40"/>
      <c r="FW335" s="40"/>
      <c r="FX335" s="40"/>
      <c r="FY335" s="40"/>
      <c r="FZ335" s="40"/>
      <c r="GA335" s="40"/>
      <c r="GB335" s="40"/>
      <c r="GC335" s="40"/>
      <c r="GD335" s="40"/>
      <c r="GE335" s="40"/>
      <c r="GF335" s="40"/>
      <c r="GG335" s="40"/>
      <c r="GH335" s="40"/>
      <c r="GI335" s="40"/>
      <c r="GJ335" s="40"/>
      <c r="GK335" s="40"/>
      <c r="GL335" s="40"/>
      <c r="GM335" s="40"/>
      <c r="GN335" s="40"/>
      <c r="GO335" s="40"/>
      <c r="GP335" s="40"/>
      <c r="GQ335" s="40"/>
      <c r="GR335" s="40"/>
      <c r="GS335" s="40"/>
      <c r="GT335" s="40"/>
      <c r="GU335" s="40"/>
      <c r="GV335" s="40"/>
      <c r="GW335" s="40"/>
      <c r="GX335" s="40"/>
      <c r="GY335" s="40"/>
      <c r="GZ335" s="40"/>
      <c r="HA335" s="40"/>
      <c r="HB335" s="40"/>
      <c r="HC335" s="40"/>
      <c r="HD335" s="40"/>
      <c r="HE335" s="40"/>
      <c r="HF335" s="40"/>
      <c r="HG335" s="40"/>
      <c r="HH335" s="40"/>
      <c r="HI335" s="40"/>
      <c r="HJ335" s="40"/>
      <c r="HK335" s="40"/>
      <c r="HL335" s="40"/>
      <c r="HM335" s="40"/>
      <c r="HN335" s="40"/>
      <c r="HO335" s="40"/>
      <c r="HP335" s="40"/>
      <c r="HQ335" s="40"/>
      <c r="HR335" s="40"/>
      <c r="HS335" s="40"/>
      <c r="HT335" s="40"/>
      <c r="HU335" s="40"/>
      <c r="HV335" s="40"/>
      <c r="HW335" s="40"/>
      <c r="HX335" s="40"/>
      <c r="HY335" s="40"/>
      <c r="HZ335" s="40"/>
      <c r="IA335" s="40"/>
      <c r="IB335" s="40"/>
      <c r="IC335" s="40"/>
      <c r="ID335" s="40"/>
      <c r="IE335" s="40"/>
      <c r="IF335" s="40"/>
      <c r="IG335" s="40"/>
      <c r="IH335" s="40"/>
      <c r="II335" s="40"/>
      <c r="IJ335" s="40"/>
      <c r="IK335" s="40"/>
      <c r="IL335" s="40"/>
      <c r="IM335" s="40"/>
      <c r="IN335" s="40"/>
      <c r="IO335" s="40"/>
      <c r="IP335" s="40"/>
      <c r="IQ335" s="40"/>
      <c r="IR335" s="40"/>
      <c r="IS335" s="40"/>
      <c r="IT335" s="40"/>
      <c r="IU335" s="40"/>
      <c r="IV335" s="40"/>
    </row>
    <row r="336" spans="1:256" ht="14.25">
      <c r="A336" s="42" t="s">
        <v>341</v>
      </c>
      <c r="B336" s="68">
        <f>SUM(B340,B350,B355,B362)</f>
        <v>0</v>
      </c>
      <c r="C336" s="68">
        <v>946032</v>
      </c>
      <c r="D336" s="38">
        <f t="shared" si="17"/>
        <v>0</v>
      </c>
      <c r="E336" s="68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56" ht="14.25">
      <c r="A337" s="42" t="s">
        <v>342</v>
      </c>
      <c r="B337" s="68">
        <v>73653</v>
      </c>
      <c r="C337" s="68">
        <v>55032</v>
      </c>
      <c r="D337" s="38">
        <f t="shared" si="17"/>
        <v>0</v>
      </c>
      <c r="E337" s="68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spans="1:256" ht="14.25">
      <c r="A338" s="42" t="s">
        <v>343</v>
      </c>
      <c r="B338" s="68">
        <f>SUM(B342,B358)</f>
        <v>0</v>
      </c>
      <c r="C338" s="68">
        <v>24097</v>
      </c>
      <c r="D338" s="38">
        <f t="shared" si="17"/>
        <v>0</v>
      </c>
      <c r="E338" s="68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1:256" ht="14.25">
      <c r="A339" s="44" t="s">
        <v>344</v>
      </c>
      <c r="B339" s="67">
        <f>SUM(B340,B342)</f>
        <v>0</v>
      </c>
      <c r="C339" s="67">
        <f>SUM(C340,C342)</f>
        <v>0</v>
      </c>
      <c r="D339" s="38">
        <f t="shared" si="17"/>
        <v>0</v>
      </c>
      <c r="E339" s="67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1:256" ht="14.25">
      <c r="A340" s="42" t="s">
        <v>345</v>
      </c>
      <c r="B340" s="68">
        <v>254585</v>
      </c>
      <c r="C340" s="68">
        <f>SUM(C344,C345,C348,C341)</f>
        <v>0</v>
      </c>
      <c r="D340" s="38">
        <f t="shared" si="17"/>
        <v>0</v>
      </c>
      <c r="E340" s="68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1:256" ht="14.25">
      <c r="A341" s="42" t="s">
        <v>346</v>
      </c>
      <c r="B341" s="68">
        <v>26585</v>
      </c>
      <c r="C341" s="68">
        <v>34682</v>
      </c>
      <c r="D341" s="38">
        <f t="shared" si="17"/>
        <v>0</v>
      </c>
      <c r="E341" s="68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256" ht="14.25">
      <c r="A342" s="42" t="s">
        <v>347</v>
      </c>
      <c r="B342" s="68">
        <f>SUM(B346)</f>
        <v>0</v>
      </c>
      <c r="C342" s="68">
        <f>SUM(C346)</f>
        <v>0</v>
      </c>
      <c r="D342" s="38">
        <f t="shared" si="17"/>
        <v>0</v>
      </c>
      <c r="E342" s="68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spans="1:256" ht="14.25">
      <c r="A343" s="42" t="s">
        <v>348</v>
      </c>
      <c r="B343" s="68">
        <v>24768</v>
      </c>
      <c r="C343" s="68"/>
      <c r="D343" s="38"/>
      <c r="E343" s="68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spans="1:256" ht="29.25" customHeight="1">
      <c r="A344" s="42" t="s">
        <v>349</v>
      </c>
      <c r="B344" s="68">
        <v>80000</v>
      </c>
      <c r="C344" s="68">
        <v>80000</v>
      </c>
      <c r="D344" s="38">
        <f>C344/B344</f>
        <v>0</v>
      </c>
      <c r="E344" s="68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1:256" ht="41.25" customHeight="1">
      <c r="A345" s="42" t="s">
        <v>350</v>
      </c>
      <c r="B345" s="68">
        <v>147500</v>
      </c>
      <c r="C345" s="68">
        <v>145000</v>
      </c>
      <c r="D345" s="38">
        <f>C345/B345</f>
        <v>0</v>
      </c>
      <c r="E345" s="68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1:256" ht="14.25">
      <c r="A346" s="42" t="s">
        <v>351</v>
      </c>
      <c r="B346" s="68">
        <f>SUM(B347)</f>
        <v>0</v>
      </c>
      <c r="C346" s="68">
        <f>SUM(C347)</f>
        <v>0</v>
      </c>
      <c r="D346" s="38">
        <f>C346/B346</f>
        <v>0</v>
      </c>
      <c r="E346" s="68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1:256" ht="26.25">
      <c r="A347" s="42" t="s">
        <v>352</v>
      </c>
      <c r="B347" s="68">
        <v>174596</v>
      </c>
      <c r="C347" s="68">
        <v>24097</v>
      </c>
      <c r="D347" s="38">
        <f>C347/B347</f>
        <v>0</v>
      </c>
      <c r="E347" s="68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 ht="16.5" customHeight="1">
      <c r="A348" s="42" t="s">
        <v>353</v>
      </c>
      <c r="B348" s="68">
        <v>0</v>
      </c>
      <c r="C348" s="68">
        <v>100000</v>
      </c>
      <c r="D348" s="38"/>
      <c r="E348" s="68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 ht="16.5" customHeight="1">
      <c r="A349" s="44" t="s">
        <v>354</v>
      </c>
      <c r="B349" s="67">
        <f>SUM(B350)</f>
        <v>0</v>
      </c>
      <c r="C349" s="67">
        <f>SUM(C350)</f>
        <v>0</v>
      </c>
      <c r="D349" s="38">
        <f aca="true" t="shared" si="18" ref="D349:D362">C349/B349</f>
        <v>0</v>
      </c>
      <c r="E349" s="67"/>
      <c r="F349" s="5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ht="14.25">
      <c r="A350" s="42" t="s">
        <v>355</v>
      </c>
      <c r="B350" s="68">
        <f>SUM(B351)</f>
        <v>0</v>
      </c>
      <c r="C350" s="68">
        <f>SUM(C351)</f>
        <v>0</v>
      </c>
      <c r="D350" s="38">
        <f t="shared" si="18"/>
        <v>0</v>
      </c>
      <c r="E350" s="68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ht="14.25">
      <c r="A351" s="42" t="s">
        <v>356</v>
      </c>
      <c r="B351" s="68">
        <f>SUM(B352:B353)</f>
        <v>0</v>
      </c>
      <c r="C351" s="68">
        <f>SUM(C352:C353)</f>
        <v>0</v>
      </c>
      <c r="D351" s="38">
        <f t="shared" si="18"/>
        <v>0</v>
      </c>
      <c r="E351" s="68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ht="29.25" customHeight="1">
      <c r="A352" s="42" t="s">
        <v>357</v>
      </c>
      <c r="B352" s="68">
        <v>147000</v>
      </c>
      <c r="C352" s="68">
        <v>130000</v>
      </c>
      <c r="D352" s="38">
        <f t="shared" si="18"/>
        <v>0</v>
      </c>
      <c r="E352" s="68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ht="47.25" customHeight="1">
      <c r="A353" s="42" t="s">
        <v>358</v>
      </c>
      <c r="B353" s="68">
        <v>22300</v>
      </c>
      <c r="C353" s="68">
        <v>0</v>
      </c>
      <c r="D353" s="38">
        <f t="shared" si="18"/>
        <v>0</v>
      </c>
      <c r="E353" s="68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ht="26.25">
      <c r="A354" s="44" t="s">
        <v>359</v>
      </c>
      <c r="B354" s="67">
        <f>SUM(B355,B358)</f>
        <v>0</v>
      </c>
      <c r="C354" s="67">
        <f>SUM(C355)</f>
        <v>0</v>
      </c>
      <c r="D354" s="38">
        <f t="shared" si="18"/>
        <v>0</v>
      </c>
      <c r="E354" s="67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ht="14.25">
      <c r="A355" s="42" t="s">
        <v>360</v>
      </c>
      <c r="B355" s="68">
        <f>SUM(B357)</f>
        <v>0</v>
      </c>
      <c r="C355" s="68">
        <f>SUM(C356:C357)</f>
        <v>0</v>
      </c>
      <c r="D355" s="38">
        <f t="shared" si="18"/>
        <v>0</v>
      </c>
      <c r="E355" s="68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ht="14.25">
      <c r="A356" s="42" t="s">
        <v>361</v>
      </c>
      <c r="B356" s="68">
        <v>22500</v>
      </c>
      <c r="C356" s="68">
        <v>20350</v>
      </c>
      <c r="D356" s="38">
        <f t="shared" si="18"/>
        <v>0</v>
      </c>
      <c r="E356" s="68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ht="46.5" customHeight="1">
      <c r="A357" s="42" t="s">
        <v>362</v>
      </c>
      <c r="B357" s="68">
        <v>322500</v>
      </c>
      <c r="C357" s="68">
        <v>330000</v>
      </c>
      <c r="D357" s="38">
        <f t="shared" si="18"/>
        <v>0</v>
      </c>
      <c r="E357" s="68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ht="14.25">
      <c r="A358" s="42" t="s">
        <v>363</v>
      </c>
      <c r="B358" s="68">
        <f>SUM(B359:B360)</f>
        <v>0</v>
      </c>
      <c r="C358" s="68">
        <f>SUM(C359:C360)</f>
        <v>0</v>
      </c>
      <c r="D358" s="38">
        <f t="shared" si="18"/>
        <v>0</v>
      </c>
      <c r="E358" s="68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ht="26.25">
      <c r="A359" s="42" t="s">
        <v>364</v>
      </c>
      <c r="B359" s="68">
        <v>1000</v>
      </c>
      <c r="C359" s="68">
        <v>0</v>
      </c>
      <c r="D359" s="38">
        <f t="shared" si="18"/>
        <v>0</v>
      </c>
      <c r="E359" s="68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ht="17.25" customHeight="1">
      <c r="A360" s="42" t="s">
        <v>365</v>
      </c>
      <c r="B360" s="68">
        <v>25000</v>
      </c>
      <c r="C360" s="68">
        <v>0</v>
      </c>
      <c r="D360" s="38">
        <f t="shared" si="18"/>
        <v>0</v>
      </c>
      <c r="E360" s="68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ht="14.25">
      <c r="A361" s="44" t="s">
        <v>366</v>
      </c>
      <c r="B361" s="67">
        <f>SUM(B362)</f>
        <v>0</v>
      </c>
      <c r="C361" s="67">
        <f>SUM(C362)</f>
        <v>0</v>
      </c>
      <c r="D361" s="38">
        <f t="shared" si="18"/>
        <v>0</v>
      </c>
      <c r="E361" s="67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ht="14.25">
      <c r="A362" s="42" t="s">
        <v>367</v>
      </c>
      <c r="B362" s="68">
        <f>SUM(B364:B366)</f>
        <v>0</v>
      </c>
      <c r="C362" s="68">
        <f>SUM(C364:C366)</f>
        <v>0</v>
      </c>
      <c r="D362" s="38">
        <f t="shared" si="18"/>
        <v>0</v>
      </c>
      <c r="E362" s="68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ht="14.25">
      <c r="A363" s="42" t="s">
        <v>368</v>
      </c>
      <c r="B363" s="68"/>
      <c r="C363" s="68"/>
      <c r="D363" s="38"/>
      <c r="E363" s="68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 ht="28.5" customHeight="1">
      <c r="A364" s="46" t="s">
        <v>369</v>
      </c>
      <c r="B364" s="69">
        <v>25000</v>
      </c>
      <c r="C364" s="69">
        <v>25000</v>
      </c>
      <c r="D364" s="38">
        <f>C364/B364</f>
        <v>0</v>
      </c>
      <c r="E364" s="69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ht="70.5" customHeight="1">
      <c r="A365" s="42" t="s">
        <v>370</v>
      </c>
      <c r="B365" s="68">
        <v>0</v>
      </c>
      <c r="C365" s="68">
        <v>16000</v>
      </c>
      <c r="D365" s="38"/>
      <c r="E365" s="68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ht="17.25" customHeight="1">
      <c r="A366" s="46" t="s">
        <v>371</v>
      </c>
      <c r="B366" s="69">
        <v>70000</v>
      </c>
      <c r="C366" s="69">
        <v>65000</v>
      </c>
      <c r="D366" s="52">
        <f aca="true" t="shared" si="19" ref="D366:D392">C366/B366</f>
        <v>0</v>
      </c>
      <c r="E366" s="69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ht="15">
      <c r="A367" s="27" t="s">
        <v>372</v>
      </c>
      <c r="B367" s="77">
        <f>SUM(B370,B376,B388,B394,B397,B445)</f>
        <v>0</v>
      </c>
      <c r="C367" s="77">
        <f>SUM(C370,C376,C388,C394,C397,C445)</f>
        <v>0</v>
      </c>
      <c r="D367" s="78">
        <f t="shared" si="19"/>
        <v>0</v>
      </c>
      <c r="E367" s="28">
        <f>C367/60618</f>
        <v>0</v>
      </c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 ht="14.25">
      <c r="A368" s="48" t="s">
        <v>373</v>
      </c>
      <c r="B368" s="71">
        <f>SUM(B371,B377,B389,B394,B398,B446)</f>
        <v>0</v>
      </c>
      <c r="C368" s="71">
        <f>SUM(C371,C377,C389,C394,C398,C446)</f>
        <v>0</v>
      </c>
      <c r="D368" s="35">
        <f t="shared" si="19"/>
        <v>0</v>
      </c>
      <c r="E368" s="7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56" ht="14.25">
      <c r="A369" s="42" t="s">
        <v>374</v>
      </c>
      <c r="B369" s="68">
        <f>SUM(B447)</f>
        <v>0</v>
      </c>
      <c r="C369" s="68">
        <f>SUM(C393)</f>
        <v>0</v>
      </c>
      <c r="D369" s="38">
        <f t="shared" si="19"/>
        <v>0</v>
      </c>
      <c r="E369" s="68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ht="15" customHeight="1">
      <c r="A370" s="16" t="s">
        <v>375</v>
      </c>
      <c r="B370" s="72">
        <f>SUM(B372)</f>
        <v>0</v>
      </c>
      <c r="C370" s="72">
        <f>SUM(C372)</f>
        <v>0</v>
      </c>
      <c r="D370" s="39">
        <f t="shared" si="19"/>
        <v>0</v>
      </c>
      <c r="E370" s="17">
        <f>C370/60618</f>
        <v>0</v>
      </c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  <c r="BH370" s="40"/>
      <c r="BI370" s="40"/>
      <c r="BJ370" s="40"/>
      <c r="BK370" s="40"/>
      <c r="BL370" s="40"/>
      <c r="BM370" s="40"/>
      <c r="BN370" s="40"/>
      <c r="BO370" s="40"/>
      <c r="BP370" s="40"/>
      <c r="BQ370" s="40"/>
      <c r="BR370" s="40"/>
      <c r="BS370" s="40"/>
      <c r="BT370" s="40"/>
      <c r="BU370" s="40"/>
      <c r="BV370" s="40"/>
      <c r="BW370" s="40"/>
      <c r="BX370" s="40"/>
      <c r="BY370" s="40"/>
      <c r="BZ370" s="40"/>
      <c r="CA370" s="40"/>
      <c r="CB370" s="40"/>
      <c r="CC370" s="40"/>
      <c r="CD370" s="40"/>
      <c r="CE370" s="40"/>
      <c r="CF370" s="40"/>
      <c r="CG370" s="40"/>
      <c r="CH370" s="40"/>
      <c r="CI370" s="40"/>
      <c r="CJ370" s="40"/>
      <c r="CK370" s="40"/>
      <c r="CL370" s="40"/>
      <c r="CM370" s="40"/>
      <c r="CN370" s="40"/>
      <c r="CO370" s="40"/>
      <c r="CP370" s="40"/>
      <c r="CQ370" s="40"/>
      <c r="CR370" s="40"/>
      <c r="CS370" s="40"/>
      <c r="CT370" s="40"/>
      <c r="CU370" s="40"/>
      <c r="CV370" s="40"/>
      <c r="CW370" s="40"/>
      <c r="CX370" s="40"/>
      <c r="CY370" s="40"/>
      <c r="CZ370" s="40"/>
      <c r="DA370" s="40"/>
      <c r="DB370" s="40"/>
      <c r="DC370" s="40"/>
      <c r="DD370" s="40"/>
      <c r="DE370" s="40"/>
      <c r="DF370" s="40"/>
      <c r="DG370" s="40"/>
      <c r="DH370" s="40"/>
      <c r="DI370" s="40"/>
      <c r="DJ370" s="40"/>
      <c r="DK370" s="40"/>
      <c r="DL370" s="40"/>
      <c r="DM370" s="40"/>
      <c r="DN370" s="40"/>
      <c r="DO370" s="40"/>
      <c r="DP370" s="40"/>
      <c r="DQ370" s="40"/>
      <c r="DR370" s="40"/>
      <c r="DS370" s="40"/>
      <c r="DT370" s="40"/>
      <c r="DU370" s="40"/>
      <c r="DV370" s="40"/>
      <c r="DW370" s="40"/>
      <c r="DX370" s="40"/>
      <c r="DY370" s="40"/>
      <c r="DZ370" s="40"/>
      <c r="EA370" s="40"/>
      <c r="EB370" s="40"/>
      <c r="EC370" s="40"/>
      <c r="ED370" s="40"/>
      <c r="EE370" s="40"/>
      <c r="EF370" s="40"/>
      <c r="EG370" s="40"/>
      <c r="EH370" s="40"/>
      <c r="EI370" s="40"/>
      <c r="EJ370" s="40"/>
      <c r="EK370" s="40"/>
      <c r="EL370" s="40"/>
      <c r="EM370" s="40"/>
      <c r="EN370" s="40"/>
      <c r="EO370" s="40"/>
      <c r="EP370" s="40"/>
      <c r="EQ370" s="40"/>
      <c r="ER370" s="40"/>
      <c r="ES370" s="40"/>
      <c r="ET370" s="40"/>
      <c r="EU370" s="40"/>
      <c r="EV370" s="40"/>
      <c r="EW370" s="40"/>
      <c r="EX370" s="40"/>
      <c r="EY370" s="40"/>
      <c r="EZ370" s="40"/>
      <c r="FA370" s="40"/>
      <c r="FB370" s="40"/>
      <c r="FC370" s="40"/>
      <c r="FD370" s="40"/>
      <c r="FE370" s="40"/>
      <c r="FF370" s="40"/>
      <c r="FG370" s="40"/>
      <c r="FH370" s="40"/>
      <c r="FI370" s="40"/>
      <c r="FJ370" s="40"/>
      <c r="FK370" s="40"/>
      <c r="FL370" s="40"/>
      <c r="FM370" s="40"/>
      <c r="FN370" s="40"/>
      <c r="FO370" s="40"/>
      <c r="FP370" s="40"/>
      <c r="FQ370" s="40"/>
      <c r="FR370" s="40"/>
      <c r="FS370" s="40"/>
      <c r="FT370" s="40"/>
      <c r="FU370" s="40"/>
      <c r="FV370" s="40"/>
      <c r="FW370" s="40"/>
      <c r="FX370" s="40"/>
      <c r="FY370" s="40"/>
      <c r="FZ370" s="40"/>
      <c r="GA370" s="40"/>
      <c r="GB370" s="40"/>
      <c r="GC370" s="40"/>
      <c r="GD370" s="40"/>
      <c r="GE370" s="40"/>
      <c r="GF370" s="40"/>
      <c r="GG370" s="40"/>
      <c r="GH370" s="40"/>
      <c r="GI370" s="40"/>
      <c r="GJ370" s="40"/>
      <c r="GK370" s="40"/>
      <c r="GL370" s="40"/>
      <c r="GM370" s="40"/>
      <c r="GN370" s="40"/>
      <c r="GO370" s="40"/>
      <c r="GP370" s="40"/>
      <c r="GQ370" s="40"/>
      <c r="GR370" s="40"/>
      <c r="GS370" s="40"/>
      <c r="GT370" s="40"/>
      <c r="GU370" s="40"/>
      <c r="GV370" s="40"/>
      <c r="GW370" s="40"/>
      <c r="GX370" s="40"/>
      <c r="GY370" s="40"/>
      <c r="GZ370" s="40"/>
      <c r="HA370" s="40"/>
      <c r="HB370" s="40"/>
      <c r="HC370" s="40"/>
      <c r="HD370" s="40"/>
      <c r="HE370" s="40"/>
      <c r="HF370" s="40"/>
      <c r="HG370" s="40"/>
      <c r="HH370" s="40"/>
      <c r="HI370" s="40"/>
      <c r="HJ370" s="40"/>
      <c r="HK370" s="40"/>
      <c r="HL370" s="40"/>
      <c r="HM370" s="40"/>
      <c r="HN370" s="40"/>
      <c r="HO370" s="40"/>
      <c r="HP370" s="40"/>
      <c r="HQ370" s="40"/>
      <c r="HR370" s="40"/>
      <c r="HS370" s="40"/>
      <c r="HT370" s="40"/>
      <c r="HU370" s="40"/>
      <c r="HV370" s="40"/>
      <c r="HW370" s="40"/>
      <c r="HX370" s="40"/>
      <c r="HY370" s="40"/>
      <c r="HZ370" s="40"/>
      <c r="IA370" s="40"/>
      <c r="IB370" s="40"/>
      <c r="IC370" s="40"/>
      <c r="ID370" s="40"/>
      <c r="IE370" s="40"/>
      <c r="IF370" s="40"/>
      <c r="IG370" s="40"/>
      <c r="IH370" s="40"/>
      <c r="II370" s="40"/>
      <c r="IJ370" s="40"/>
      <c r="IK370" s="40"/>
      <c r="IL370" s="40"/>
      <c r="IM370" s="40"/>
      <c r="IN370" s="40"/>
      <c r="IO370" s="40"/>
      <c r="IP370" s="40"/>
      <c r="IQ370" s="40"/>
      <c r="IR370" s="40"/>
      <c r="IS370" s="40"/>
      <c r="IT370" s="40"/>
      <c r="IU370" s="40"/>
      <c r="IV370" s="40"/>
    </row>
    <row r="371" spans="1:256" ht="14.25">
      <c r="A371" s="42" t="s">
        <v>376</v>
      </c>
      <c r="B371" s="68">
        <f>SUM(B372)</f>
        <v>0</v>
      </c>
      <c r="C371" s="68">
        <f>SUM(C372)</f>
        <v>0</v>
      </c>
      <c r="D371" s="38">
        <f t="shared" si="19"/>
        <v>0</v>
      </c>
      <c r="E371" s="68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56" ht="14.25">
      <c r="A372" s="44" t="s">
        <v>377</v>
      </c>
      <c r="B372" s="67">
        <f>SUM(B373:B375)</f>
        <v>0</v>
      </c>
      <c r="C372" s="67">
        <f>SUM(C373:C375)</f>
        <v>0</v>
      </c>
      <c r="D372" s="38">
        <f t="shared" si="19"/>
        <v>0</v>
      </c>
      <c r="E372" s="67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56" ht="26.25">
      <c r="A373" s="42" t="s">
        <v>378</v>
      </c>
      <c r="B373" s="68">
        <v>272667</v>
      </c>
      <c r="C373" s="68">
        <v>279840</v>
      </c>
      <c r="D373" s="38">
        <f t="shared" si="19"/>
        <v>0</v>
      </c>
      <c r="E373" s="68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56" ht="14.25">
      <c r="A374" s="42" t="s">
        <v>379</v>
      </c>
      <c r="B374" s="68">
        <v>48535</v>
      </c>
      <c r="C374" s="68">
        <v>49812</v>
      </c>
      <c r="D374" s="38">
        <f t="shared" si="19"/>
        <v>0</v>
      </c>
      <c r="E374" s="68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56" ht="16.5" customHeight="1">
      <c r="A375" s="42" t="s">
        <v>380</v>
      </c>
      <c r="B375" s="68">
        <v>7088</v>
      </c>
      <c r="C375" s="68">
        <v>6436</v>
      </c>
      <c r="D375" s="38">
        <f t="shared" si="19"/>
        <v>0</v>
      </c>
      <c r="E375" s="68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56" ht="31.5" customHeight="1">
      <c r="A376" s="16" t="s">
        <v>381</v>
      </c>
      <c r="B376" s="72">
        <f>SUM(B378,B382)</f>
        <v>0</v>
      </c>
      <c r="C376" s="72">
        <f>SUM(C378,C382)</f>
        <v>0</v>
      </c>
      <c r="D376" s="39">
        <f t="shared" si="19"/>
        <v>0</v>
      </c>
      <c r="E376" s="17">
        <f>C376/60618</f>
        <v>0</v>
      </c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  <c r="BM376" s="40"/>
      <c r="BN376" s="40"/>
      <c r="BO376" s="40"/>
      <c r="BP376" s="40"/>
      <c r="BQ376" s="40"/>
      <c r="BR376" s="40"/>
      <c r="BS376" s="40"/>
      <c r="BT376" s="40"/>
      <c r="BU376" s="40"/>
      <c r="BV376" s="40"/>
      <c r="BW376" s="40"/>
      <c r="BX376" s="40"/>
      <c r="BY376" s="40"/>
      <c r="BZ376" s="40"/>
      <c r="CA376" s="40"/>
      <c r="CB376" s="40"/>
      <c r="CC376" s="40"/>
      <c r="CD376" s="40"/>
      <c r="CE376" s="40"/>
      <c r="CF376" s="40"/>
      <c r="CG376" s="40"/>
      <c r="CH376" s="40"/>
      <c r="CI376" s="40"/>
      <c r="CJ376" s="40"/>
      <c r="CK376" s="40"/>
      <c r="CL376" s="40"/>
      <c r="CM376" s="40"/>
      <c r="CN376" s="40"/>
      <c r="CO376" s="40"/>
      <c r="CP376" s="40"/>
      <c r="CQ376" s="40"/>
      <c r="CR376" s="40"/>
      <c r="CS376" s="40"/>
      <c r="CT376" s="40"/>
      <c r="CU376" s="40"/>
      <c r="CV376" s="40"/>
      <c r="CW376" s="40"/>
      <c r="CX376" s="40"/>
      <c r="CY376" s="40"/>
      <c r="CZ376" s="40"/>
      <c r="DA376" s="40"/>
      <c r="DB376" s="40"/>
      <c r="DC376" s="40"/>
      <c r="DD376" s="40"/>
      <c r="DE376" s="40"/>
      <c r="DF376" s="40"/>
      <c r="DG376" s="40"/>
      <c r="DH376" s="40"/>
      <c r="DI376" s="40"/>
      <c r="DJ376" s="40"/>
      <c r="DK376" s="40"/>
      <c r="DL376" s="40"/>
      <c r="DM376" s="40"/>
      <c r="DN376" s="40"/>
      <c r="DO376" s="40"/>
      <c r="DP376" s="40"/>
      <c r="DQ376" s="40"/>
      <c r="DR376" s="40"/>
      <c r="DS376" s="40"/>
      <c r="DT376" s="40"/>
      <c r="DU376" s="40"/>
      <c r="DV376" s="40"/>
      <c r="DW376" s="40"/>
      <c r="DX376" s="40"/>
      <c r="DY376" s="40"/>
      <c r="DZ376" s="40"/>
      <c r="EA376" s="40"/>
      <c r="EB376" s="40"/>
      <c r="EC376" s="40"/>
      <c r="ED376" s="40"/>
      <c r="EE376" s="40"/>
      <c r="EF376" s="40"/>
      <c r="EG376" s="40"/>
      <c r="EH376" s="40"/>
      <c r="EI376" s="40"/>
      <c r="EJ376" s="40"/>
      <c r="EK376" s="40"/>
      <c r="EL376" s="40"/>
      <c r="EM376" s="40"/>
      <c r="EN376" s="40"/>
      <c r="EO376" s="40"/>
      <c r="EP376" s="40"/>
      <c r="EQ376" s="40"/>
      <c r="ER376" s="40"/>
      <c r="ES376" s="40"/>
      <c r="ET376" s="40"/>
      <c r="EU376" s="40"/>
      <c r="EV376" s="40"/>
      <c r="EW376" s="40"/>
      <c r="EX376" s="40"/>
      <c r="EY376" s="40"/>
      <c r="EZ376" s="40"/>
      <c r="FA376" s="40"/>
      <c r="FB376" s="40"/>
      <c r="FC376" s="40"/>
      <c r="FD376" s="40"/>
      <c r="FE376" s="40"/>
      <c r="FF376" s="40"/>
      <c r="FG376" s="40"/>
      <c r="FH376" s="40"/>
      <c r="FI376" s="40"/>
      <c r="FJ376" s="40"/>
      <c r="FK376" s="40"/>
      <c r="FL376" s="40"/>
      <c r="FM376" s="40"/>
      <c r="FN376" s="40"/>
      <c r="FO376" s="40"/>
      <c r="FP376" s="40"/>
      <c r="FQ376" s="40"/>
      <c r="FR376" s="40"/>
      <c r="FS376" s="40"/>
      <c r="FT376" s="40"/>
      <c r="FU376" s="40"/>
      <c r="FV376" s="40"/>
      <c r="FW376" s="40"/>
      <c r="FX376" s="40"/>
      <c r="FY376" s="40"/>
      <c r="FZ376" s="40"/>
      <c r="GA376" s="40"/>
      <c r="GB376" s="40"/>
      <c r="GC376" s="40"/>
      <c r="GD376" s="40"/>
      <c r="GE376" s="40"/>
      <c r="GF376" s="40"/>
      <c r="GG376" s="40"/>
      <c r="GH376" s="40"/>
      <c r="GI376" s="40"/>
      <c r="GJ376" s="40"/>
      <c r="GK376" s="40"/>
      <c r="GL376" s="40"/>
      <c r="GM376" s="40"/>
      <c r="GN376" s="40"/>
      <c r="GO376" s="40"/>
      <c r="GP376" s="40"/>
      <c r="GQ376" s="40"/>
      <c r="GR376" s="40"/>
      <c r="GS376" s="40"/>
      <c r="GT376" s="40"/>
      <c r="GU376" s="40"/>
      <c r="GV376" s="40"/>
      <c r="GW376" s="40"/>
      <c r="GX376" s="40"/>
      <c r="GY376" s="40"/>
      <c r="GZ376" s="40"/>
      <c r="HA376" s="40"/>
      <c r="HB376" s="40"/>
      <c r="HC376" s="40"/>
      <c r="HD376" s="40"/>
      <c r="HE376" s="40"/>
      <c r="HF376" s="40"/>
      <c r="HG376" s="40"/>
      <c r="HH376" s="40"/>
      <c r="HI376" s="40"/>
      <c r="HJ376" s="40"/>
      <c r="HK376" s="40"/>
      <c r="HL376" s="40"/>
      <c r="HM376" s="40"/>
      <c r="HN376" s="40"/>
      <c r="HO376" s="40"/>
      <c r="HP376" s="40"/>
      <c r="HQ376" s="40"/>
      <c r="HR376" s="40"/>
      <c r="HS376" s="40"/>
      <c r="HT376" s="40"/>
      <c r="HU376" s="40"/>
      <c r="HV376" s="40"/>
      <c r="HW376" s="40"/>
      <c r="HX376" s="40"/>
      <c r="HY376" s="40"/>
      <c r="HZ376" s="40"/>
      <c r="IA376" s="40"/>
      <c r="IB376" s="40"/>
      <c r="IC376" s="40"/>
      <c r="ID376" s="40"/>
      <c r="IE376" s="40"/>
      <c r="IF376" s="40"/>
      <c r="IG376" s="40"/>
      <c r="IH376" s="40"/>
      <c r="II376" s="40"/>
      <c r="IJ376" s="40"/>
      <c r="IK376" s="40"/>
      <c r="IL376" s="40"/>
      <c r="IM376" s="40"/>
      <c r="IN376" s="40"/>
      <c r="IO376" s="40"/>
      <c r="IP376" s="40"/>
      <c r="IQ376" s="40"/>
      <c r="IR376" s="40"/>
      <c r="IS376" s="40"/>
      <c r="IT376" s="40"/>
      <c r="IU376" s="40"/>
      <c r="IV376" s="40"/>
    </row>
    <row r="377" spans="1:256" ht="14.25">
      <c r="A377" s="42" t="s">
        <v>382</v>
      </c>
      <c r="B377" s="68">
        <f>SUM(B376)</f>
        <v>0</v>
      </c>
      <c r="C377" s="68">
        <f>SUM(C376)</f>
        <v>0</v>
      </c>
      <c r="D377" s="38">
        <f t="shared" si="19"/>
        <v>0</v>
      </c>
      <c r="E377" s="68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 ht="27" customHeight="1">
      <c r="A378" s="44" t="s">
        <v>383</v>
      </c>
      <c r="B378" s="67">
        <f>SUM(B379:B381)</f>
        <v>0</v>
      </c>
      <c r="C378" s="67">
        <f>SUM(C379:C381)</f>
        <v>0</v>
      </c>
      <c r="D378" s="38">
        <f t="shared" si="19"/>
        <v>0</v>
      </c>
      <c r="E378" s="67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56" ht="15.75" customHeight="1">
      <c r="A379" s="42" t="s">
        <v>384</v>
      </c>
      <c r="B379" s="68">
        <v>134</v>
      </c>
      <c r="C379" s="68">
        <v>247</v>
      </c>
      <c r="D379" s="38">
        <f t="shared" si="19"/>
        <v>0</v>
      </c>
      <c r="E379" s="68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256" ht="15" customHeight="1">
      <c r="A380" s="42" t="s">
        <v>385</v>
      </c>
      <c r="B380" s="68">
        <v>7323</v>
      </c>
      <c r="C380" s="68">
        <v>7800</v>
      </c>
      <c r="D380" s="38">
        <f t="shared" si="19"/>
        <v>0</v>
      </c>
      <c r="E380" s="68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ht="14.25">
      <c r="A381" s="42" t="s">
        <v>386</v>
      </c>
      <c r="B381" s="68">
        <v>1795</v>
      </c>
      <c r="C381" s="68">
        <v>1900</v>
      </c>
      <c r="D381" s="38">
        <f t="shared" si="19"/>
        <v>0</v>
      </c>
      <c r="E381" s="68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ht="26.25">
      <c r="A382" s="79" t="s">
        <v>387</v>
      </c>
      <c r="B382" s="80">
        <f>SUM(B383:B387)</f>
        <v>0</v>
      </c>
      <c r="C382" s="80">
        <f>SUM(C383:C387)</f>
        <v>0</v>
      </c>
      <c r="D382" s="38">
        <f t="shared" si="19"/>
        <v>0</v>
      </c>
      <c r="E382" s="8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ht="26.25">
      <c r="A383" s="48" t="s">
        <v>388</v>
      </c>
      <c r="B383" s="71">
        <v>76166</v>
      </c>
      <c r="C383" s="71">
        <v>0</v>
      </c>
      <c r="D383" s="38">
        <f t="shared" si="19"/>
        <v>0</v>
      </c>
      <c r="E383" s="7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ht="14.25">
      <c r="A384" s="42" t="s">
        <v>389</v>
      </c>
      <c r="B384" s="68">
        <v>2582.83</v>
      </c>
      <c r="C384" s="68">
        <v>0</v>
      </c>
      <c r="D384" s="38">
        <f t="shared" si="19"/>
        <v>0</v>
      </c>
      <c r="E384" s="68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ht="15.75" customHeight="1">
      <c r="A385" s="42" t="s">
        <v>390</v>
      </c>
      <c r="B385" s="68">
        <v>367.26</v>
      </c>
      <c r="C385" s="68">
        <v>0</v>
      </c>
      <c r="D385" s="38">
        <f t="shared" si="19"/>
        <v>0</v>
      </c>
      <c r="E385" s="68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ht="16.5" customHeight="1">
      <c r="A386" s="42" t="s">
        <v>391</v>
      </c>
      <c r="B386" s="68">
        <v>3890.25</v>
      </c>
      <c r="C386" s="68">
        <v>0</v>
      </c>
      <c r="D386" s="38">
        <f t="shared" si="19"/>
        <v>0</v>
      </c>
      <c r="E386" s="68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ht="15.75" customHeight="1">
      <c r="A387" s="42" t="s">
        <v>392</v>
      </c>
      <c r="B387" s="68">
        <v>25760.54</v>
      </c>
      <c r="C387" s="68">
        <v>0</v>
      </c>
      <c r="D387" s="38">
        <f t="shared" si="19"/>
        <v>0</v>
      </c>
      <c r="E387" s="68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ht="33" customHeight="1">
      <c r="A388" s="16" t="s">
        <v>393</v>
      </c>
      <c r="B388" s="72">
        <v>1500</v>
      </c>
      <c r="C388" s="72">
        <f>SUM(C390)</f>
        <v>0</v>
      </c>
      <c r="D388" s="39">
        <f t="shared" si="19"/>
        <v>0</v>
      </c>
      <c r="E388" s="17">
        <f>C388/60618</f>
        <v>0</v>
      </c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  <c r="BM388" s="40"/>
      <c r="BN388" s="40"/>
      <c r="BO388" s="40"/>
      <c r="BP388" s="40"/>
      <c r="BQ388" s="40"/>
      <c r="BR388" s="40"/>
      <c r="BS388" s="40"/>
      <c r="BT388" s="40"/>
      <c r="BU388" s="40"/>
      <c r="BV388" s="40"/>
      <c r="BW388" s="40"/>
      <c r="BX388" s="40"/>
      <c r="BY388" s="40"/>
      <c r="BZ388" s="40"/>
      <c r="CA388" s="40"/>
      <c r="CB388" s="40"/>
      <c r="CC388" s="40"/>
      <c r="CD388" s="40"/>
      <c r="CE388" s="40"/>
      <c r="CF388" s="40"/>
      <c r="CG388" s="40"/>
      <c r="CH388" s="40"/>
      <c r="CI388" s="40"/>
      <c r="CJ388" s="40"/>
      <c r="CK388" s="40"/>
      <c r="CL388" s="40"/>
      <c r="CM388" s="40"/>
      <c r="CN388" s="40"/>
      <c r="CO388" s="40"/>
      <c r="CP388" s="40"/>
      <c r="CQ388" s="40"/>
      <c r="CR388" s="40"/>
      <c r="CS388" s="40"/>
      <c r="CT388" s="40"/>
      <c r="CU388" s="40"/>
      <c r="CV388" s="40"/>
      <c r="CW388" s="40"/>
      <c r="CX388" s="40"/>
      <c r="CY388" s="40"/>
      <c r="CZ388" s="40"/>
      <c r="DA388" s="40"/>
      <c r="DB388" s="40"/>
      <c r="DC388" s="40"/>
      <c r="DD388" s="40"/>
      <c r="DE388" s="40"/>
      <c r="DF388" s="40"/>
      <c r="DG388" s="40"/>
      <c r="DH388" s="40"/>
      <c r="DI388" s="40"/>
      <c r="DJ388" s="40"/>
      <c r="DK388" s="40"/>
      <c r="DL388" s="40"/>
      <c r="DM388" s="40"/>
      <c r="DN388" s="40"/>
      <c r="DO388" s="40"/>
      <c r="DP388" s="40"/>
      <c r="DQ388" s="40"/>
      <c r="DR388" s="40"/>
      <c r="DS388" s="40"/>
      <c r="DT388" s="40"/>
      <c r="DU388" s="40"/>
      <c r="DV388" s="40"/>
      <c r="DW388" s="40"/>
      <c r="DX388" s="40"/>
      <c r="DY388" s="40"/>
      <c r="DZ388" s="40"/>
      <c r="EA388" s="40"/>
      <c r="EB388" s="40"/>
      <c r="EC388" s="40"/>
      <c r="ED388" s="40"/>
      <c r="EE388" s="40"/>
      <c r="EF388" s="40"/>
      <c r="EG388" s="40"/>
      <c r="EH388" s="40"/>
      <c r="EI388" s="40"/>
      <c r="EJ388" s="40"/>
      <c r="EK388" s="40"/>
      <c r="EL388" s="40"/>
      <c r="EM388" s="40"/>
      <c r="EN388" s="40"/>
      <c r="EO388" s="40"/>
      <c r="EP388" s="40"/>
      <c r="EQ388" s="40"/>
      <c r="ER388" s="40"/>
      <c r="ES388" s="40"/>
      <c r="ET388" s="40"/>
      <c r="EU388" s="40"/>
      <c r="EV388" s="40"/>
      <c r="EW388" s="40"/>
      <c r="EX388" s="40"/>
      <c r="EY388" s="40"/>
      <c r="EZ388" s="40"/>
      <c r="FA388" s="40"/>
      <c r="FB388" s="40"/>
      <c r="FC388" s="40"/>
      <c r="FD388" s="40"/>
      <c r="FE388" s="40"/>
      <c r="FF388" s="40"/>
      <c r="FG388" s="40"/>
      <c r="FH388" s="40"/>
      <c r="FI388" s="40"/>
      <c r="FJ388" s="40"/>
      <c r="FK388" s="40"/>
      <c r="FL388" s="40"/>
      <c r="FM388" s="40"/>
      <c r="FN388" s="40"/>
      <c r="FO388" s="40"/>
      <c r="FP388" s="40"/>
      <c r="FQ388" s="40"/>
      <c r="FR388" s="40"/>
      <c r="FS388" s="40"/>
      <c r="FT388" s="40"/>
      <c r="FU388" s="40"/>
      <c r="FV388" s="40"/>
      <c r="FW388" s="40"/>
      <c r="FX388" s="40"/>
      <c r="FY388" s="40"/>
      <c r="FZ388" s="40"/>
      <c r="GA388" s="40"/>
      <c r="GB388" s="40"/>
      <c r="GC388" s="40"/>
      <c r="GD388" s="40"/>
      <c r="GE388" s="40"/>
      <c r="GF388" s="40"/>
      <c r="GG388" s="40"/>
      <c r="GH388" s="40"/>
      <c r="GI388" s="40"/>
      <c r="GJ388" s="40"/>
      <c r="GK388" s="40"/>
      <c r="GL388" s="40"/>
      <c r="GM388" s="40"/>
      <c r="GN388" s="40"/>
      <c r="GO388" s="40"/>
      <c r="GP388" s="40"/>
      <c r="GQ388" s="40"/>
      <c r="GR388" s="40"/>
      <c r="GS388" s="40"/>
      <c r="GT388" s="40"/>
      <c r="GU388" s="40"/>
      <c r="GV388" s="40"/>
      <c r="GW388" s="40"/>
      <c r="GX388" s="40"/>
      <c r="GY388" s="40"/>
      <c r="GZ388" s="40"/>
      <c r="HA388" s="40"/>
      <c r="HB388" s="40"/>
      <c r="HC388" s="40"/>
      <c r="HD388" s="40"/>
      <c r="HE388" s="40"/>
      <c r="HF388" s="40"/>
      <c r="HG388" s="40"/>
      <c r="HH388" s="40"/>
      <c r="HI388" s="40"/>
      <c r="HJ388" s="40"/>
      <c r="HK388" s="40"/>
      <c r="HL388" s="40"/>
      <c r="HM388" s="40"/>
      <c r="HN388" s="40"/>
      <c r="HO388" s="40"/>
      <c r="HP388" s="40"/>
      <c r="HQ388" s="40"/>
      <c r="HR388" s="40"/>
      <c r="HS388" s="40"/>
      <c r="HT388" s="40"/>
      <c r="HU388" s="40"/>
      <c r="HV388" s="40"/>
      <c r="HW388" s="40"/>
      <c r="HX388" s="40"/>
      <c r="HY388" s="40"/>
      <c r="HZ388" s="40"/>
      <c r="IA388" s="40"/>
      <c r="IB388" s="40"/>
      <c r="IC388" s="40"/>
      <c r="ID388" s="40"/>
      <c r="IE388" s="40"/>
      <c r="IF388" s="40"/>
      <c r="IG388" s="40"/>
      <c r="IH388" s="40"/>
      <c r="II388" s="40"/>
      <c r="IJ388" s="40"/>
      <c r="IK388" s="40"/>
      <c r="IL388" s="40"/>
      <c r="IM388" s="40"/>
      <c r="IN388" s="40"/>
      <c r="IO388" s="40"/>
      <c r="IP388" s="40"/>
      <c r="IQ388" s="40"/>
      <c r="IR388" s="40"/>
      <c r="IS388" s="40"/>
      <c r="IT388" s="40"/>
      <c r="IU388" s="40"/>
      <c r="IV388" s="40"/>
    </row>
    <row r="389" spans="1:256" ht="14.25">
      <c r="A389" s="42" t="s">
        <v>394</v>
      </c>
      <c r="B389" s="68">
        <v>1500</v>
      </c>
      <c r="C389" s="68">
        <f>SUM(C391:C392)</f>
        <v>0</v>
      </c>
      <c r="D389" s="38">
        <f t="shared" si="19"/>
        <v>0</v>
      </c>
      <c r="E389" s="68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ht="14.25">
      <c r="A390" s="44" t="s">
        <v>395</v>
      </c>
      <c r="B390" s="67">
        <f>SUM(B391:B393)</f>
        <v>0</v>
      </c>
      <c r="C390" s="67">
        <f>SUM(C391:C393)</f>
        <v>0</v>
      </c>
      <c r="D390" s="38">
        <f t="shared" si="19"/>
        <v>0</v>
      </c>
      <c r="E390" s="67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ht="16.5" customHeight="1">
      <c r="A391" s="42" t="s">
        <v>396</v>
      </c>
      <c r="B391" s="68">
        <v>750</v>
      </c>
      <c r="C391" s="68">
        <v>750</v>
      </c>
      <c r="D391" s="38">
        <f t="shared" si="19"/>
        <v>0</v>
      </c>
      <c r="E391" s="68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ht="16.5" customHeight="1">
      <c r="A392" s="42" t="s">
        <v>397</v>
      </c>
      <c r="B392" s="68">
        <v>750</v>
      </c>
      <c r="C392" s="68">
        <v>750</v>
      </c>
      <c r="D392" s="38">
        <f t="shared" si="19"/>
        <v>0</v>
      </c>
      <c r="E392" s="68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ht="26.25">
      <c r="A393" s="42" t="s">
        <v>398</v>
      </c>
      <c r="B393" s="68"/>
      <c r="C393" s="68">
        <v>5000</v>
      </c>
      <c r="D393" s="38"/>
      <c r="E393" s="68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ht="14.25">
      <c r="A394" s="16" t="s">
        <v>399</v>
      </c>
      <c r="B394" s="72">
        <f>SUM(B395)</f>
        <v>0</v>
      </c>
      <c r="C394" s="72">
        <f>SUM(C395)</f>
        <v>0</v>
      </c>
      <c r="D394" s="39">
        <f>C394/B394</f>
        <v>0</v>
      </c>
      <c r="E394" s="17">
        <f>C394/60618</f>
        <v>0</v>
      </c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  <c r="BM394" s="40"/>
      <c r="BN394" s="40"/>
      <c r="BO394" s="40"/>
      <c r="BP394" s="40"/>
      <c r="BQ394" s="40"/>
      <c r="BR394" s="40"/>
      <c r="BS394" s="40"/>
      <c r="BT394" s="40"/>
      <c r="BU394" s="40"/>
      <c r="BV394" s="40"/>
      <c r="BW394" s="40"/>
      <c r="BX394" s="40"/>
      <c r="BY394" s="40"/>
      <c r="BZ394" s="40"/>
      <c r="CA394" s="40"/>
      <c r="CB394" s="40"/>
      <c r="CC394" s="40"/>
      <c r="CD394" s="40"/>
      <c r="CE394" s="40"/>
      <c r="CF394" s="40"/>
      <c r="CG394" s="40"/>
      <c r="CH394" s="40"/>
      <c r="CI394" s="40"/>
      <c r="CJ394" s="40"/>
      <c r="CK394" s="40"/>
      <c r="CL394" s="40"/>
      <c r="CM394" s="40"/>
      <c r="CN394" s="40"/>
      <c r="CO394" s="40"/>
      <c r="CP394" s="40"/>
      <c r="CQ394" s="40"/>
      <c r="CR394" s="40"/>
      <c r="CS394" s="40"/>
      <c r="CT394" s="40"/>
      <c r="CU394" s="40"/>
      <c r="CV394" s="40"/>
      <c r="CW394" s="40"/>
      <c r="CX394" s="40"/>
      <c r="CY394" s="40"/>
      <c r="CZ394" s="40"/>
      <c r="DA394" s="40"/>
      <c r="DB394" s="40"/>
      <c r="DC394" s="40"/>
      <c r="DD394" s="40"/>
      <c r="DE394" s="40"/>
      <c r="DF394" s="40"/>
      <c r="DG394" s="40"/>
      <c r="DH394" s="40"/>
      <c r="DI394" s="40"/>
      <c r="DJ394" s="40"/>
      <c r="DK394" s="40"/>
      <c r="DL394" s="40"/>
      <c r="DM394" s="40"/>
      <c r="DN394" s="40"/>
      <c r="DO394" s="40"/>
      <c r="DP394" s="40"/>
      <c r="DQ394" s="40"/>
      <c r="DR394" s="40"/>
      <c r="DS394" s="40"/>
      <c r="DT394" s="40"/>
      <c r="DU394" s="40"/>
      <c r="DV394" s="40"/>
      <c r="DW394" s="40"/>
      <c r="DX394" s="40"/>
      <c r="DY394" s="40"/>
      <c r="DZ394" s="40"/>
      <c r="EA394" s="40"/>
      <c r="EB394" s="40"/>
      <c r="EC394" s="40"/>
      <c r="ED394" s="40"/>
      <c r="EE394" s="40"/>
      <c r="EF394" s="40"/>
      <c r="EG394" s="40"/>
      <c r="EH394" s="40"/>
      <c r="EI394" s="40"/>
      <c r="EJ394" s="40"/>
      <c r="EK394" s="40"/>
      <c r="EL394" s="40"/>
      <c r="EM394" s="40"/>
      <c r="EN394" s="40"/>
      <c r="EO394" s="40"/>
      <c r="EP394" s="40"/>
      <c r="EQ394" s="40"/>
      <c r="ER394" s="40"/>
      <c r="ES394" s="40"/>
      <c r="ET394" s="40"/>
      <c r="EU394" s="40"/>
      <c r="EV394" s="40"/>
      <c r="EW394" s="40"/>
      <c r="EX394" s="40"/>
      <c r="EY394" s="40"/>
      <c r="EZ394" s="40"/>
      <c r="FA394" s="40"/>
      <c r="FB394" s="40"/>
      <c r="FC394" s="40"/>
      <c r="FD394" s="40"/>
      <c r="FE394" s="40"/>
      <c r="FF394" s="40"/>
      <c r="FG394" s="40"/>
      <c r="FH394" s="40"/>
      <c r="FI394" s="40"/>
      <c r="FJ394" s="40"/>
      <c r="FK394" s="40"/>
      <c r="FL394" s="40"/>
      <c r="FM394" s="40"/>
      <c r="FN394" s="40"/>
      <c r="FO394" s="40"/>
      <c r="FP394" s="40"/>
      <c r="FQ394" s="40"/>
      <c r="FR394" s="40"/>
      <c r="FS394" s="40"/>
      <c r="FT394" s="40"/>
      <c r="FU394" s="40"/>
      <c r="FV394" s="40"/>
      <c r="FW394" s="40"/>
      <c r="FX394" s="40"/>
      <c r="FY394" s="40"/>
      <c r="FZ394" s="40"/>
      <c r="GA394" s="40"/>
      <c r="GB394" s="40"/>
      <c r="GC394" s="40"/>
      <c r="GD394" s="40"/>
      <c r="GE394" s="40"/>
      <c r="GF394" s="40"/>
      <c r="GG394" s="40"/>
      <c r="GH394" s="40"/>
      <c r="GI394" s="40"/>
      <c r="GJ394" s="40"/>
      <c r="GK394" s="40"/>
      <c r="GL394" s="40"/>
      <c r="GM394" s="40"/>
      <c r="GN394" s="40"/>
      <c r="GO394" s="40"/>
      <c r="GP394" s="40"/>
      <c r="GQ394" s="40"/>
      <c r="GR394" s="40"/>
      <c r="GS394" s="40"/>
      <c r="GT394" s="40"/>
      <c r="GU394" s="40"/>
      <c r="GV394" s="40"/>
      <c r="GW394" s="40"/>
      <c r="GX394" s="40"/>
      <c r="GY394" s="40"/>
      <c r="GZ394" s="40"/>
      <c r="HA394" s="40"/>
      <c r="HB394" s="40"/>
      <c r="HC394" s="40"/>
      <c r="HD394" s="40"/>
      <c r="HE394" s="40"/>
      <c r="HF394" s="40"/>
      <c r="HG394" s="40"/>
      <c r="HH394" s="40"/>
      <c r="HI394" s="40"/>
      <c r="HJ394" s="40"/>
      <c r="HK394" s="40"/>
      <c r="HL394" s="40"/>
      <c r="HM394" s="40"/>
      <c r="HN394" s="40"/>
      <c r="HO394" s="40"/>
      <c r="HP394" s="40"/>
      <c r="HQ394" s="40"/>
      <c r="HR394" s="40"/>
      <c r="HS394" s="40"/>
      <c r="HT394" s="40"/>
      <c r="HU394" s="40"/>
      <c r="HV394" s="40"/>
      <c r="HW394" s="40"/>
      <c r="HX394" s="40"/>
      <c r="HY394" s="40"/>
      <c r="HZ394" s="40"/>
      <c r="IA394" s="40"/>
      <c r="IB394" s="40"/>
      <c r="IC394" s="40"/>
      <c r="ID394" s="40"/>
      <c r="IE394" s="40"/>
      <c r="IF394" s="40"/>
      <c r="IG394" s="40"/>
      <c r="IH394" s="40"/>
      <c r="II394" s="40"/>
      <c r="IJ394" s="40"/>
      <c r="IK394" s="40"/>
      <c r="IL394" s="40"/>
      <c r="IM394" s="40"/>
      <c r="IN394" s="40"/>
      <c r="IO394" s="40"/>
      <c r="IP394" s="40"/>
      <c r="IQ394" s="40"/>
      <c r="IR394" s="40"/>
      <c r="IS394" s="40"/>
      <c r="IT394" s="40"/>
      <c r="IU394" s="40"/>
      <c r="IV394" s="40"/>
    </row>
    <row r="395" spans="1:256" ht="14.25">
      <c r="A395" s="44" t="s">
        <v>400</v>
      </c>
      <c r="B395" s="67">
        <f>SUM(B396)</f>
        <v>0</v>
      </c>
      <c r="C395" s="67">
        <f>SUM(C396)</f>
        <v>0</v>
      </c>
      <c r="D395" s="38">
        <f>C395/B395</f>
        <v>0</v>
      </c>
      <c r="E395" s="67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ht="26.25">
      <c r="A396" s="46" t="s">
        <v>401</v>
      </c>
      <c r="B396" s="69">
        <v>15909</v>
      </c>
      <c r="C396" s="69">
        <v>0</v>
      </c>
      <c r="D396" s="38">
        <f>C396/B396</f>
        <v>0</v>
      </c>
      <c r="E396" s="69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ht="14.25">
      <c r="A397" s="16" t="s">
        <v>402</v>
      </c>
      <c r="B397" s="72">
        <f>SUM(B399,B416,B418,B421,B423,B434,B441,B443)</f>
        <v>0</v>
      </c>
      <c r="C397" s="72">
        <f>SUM(C399,C416,C418,C421,C423,C434,C443,C441)</f>
        <v>0</v>
      </c>
      <c r="D397" s="39">
        <f>C397/B397</f>
        <v>0</v>
      </c>
      <c r="E397" s="17">
        <f>C397/60618</f>
        <v>0</v>
      </c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  <c r="BM397" s="40"/>
      <c r="BN397" s="40"/>
      <c r="BO397" s="40"/>
      <c r="BP397" s="40"/>
      <c r="BQ397" s="40"/>
      <c r="BR397" s="40"/>
      <c r="BS397" s="40"/>
      <c r="BT397" s="40"/>
      <c r="BU397" s="40"/>
      <c r="BV397" s="40"/>
      <c r="BW397" s="40"/>
      <c r="BX397" s="40"/>
      <c r="BY397" s="40"/>
      <c r="BZ397" s="40"/>
      <c r="CA397" s="40"/>
      <c r="CB397" s="40"/>
      <c r="CC397" s="40"/>
      <c r="CD397" s="40"/>
      <c r="CE397" s="40"/>
      <c r="CF397" s="40"/>
      <c r="CG397" s="40"/>
      <c r="CH397" s="40"/>
      <c r="CI397" s="40"/>
      <c r="CJ397" s="40"/>
      <c r="CK397" s="40"/>
      <c r="CL397" s="40"/>
      <c r="CM397" s="40"/>
      <c r="CN397" s="40"/>
      <c r="CO397" s="40"/>
      <c r="CP397" s="40"/>
      <c r="CQ397" s="40"/>
      <c r="CR397" s="40"/>
      <c r="CS397" s="40"/>
      <c r="CT397" s="40"/>
      <c r="CU397" s="40"/>
      <c r="CV397" s="40"/>
      <c r="CW397" s="40"/>
      <c r="CX397" s="40"/>
      <c r="CY397" s="40"/>
      <c r="CZ397" s="40"/>
      <c r="DA397" s="40"/>
      <c r="DB397" s="40"/>
      <c r="DC397" s="40"/>
      <c r="DD397" s="40"/>
      <c r="DE397" s="40"/>
      <c r="DF397" s="40"/>
      <c r="DG397" s="40"/>
      <c r="DH397" s="40"/>
      <c r="DI397" s="40"/>
      <c r="DJ397" s="40"/>
      <c r="DK397" s="40"/>
      <c r="DL397" s="40"/>
      <c r="DM397" s="40"/>
      <c r="DN397" s="40"/>
      <c r="DO397" s="40"/>
      <c r="DP397" s="40"/>
      <c r="DQ397" s="40"/>
      <c r="DR397" s="40"/>
      <c r="DS397" s="40"/>
      <c r="DT397" s="40"/>
      <c r="DU397" s="40"/>
      <c r="DV397" s="40"/>
      <c r="DW397" s="40"/>
      <c r="DX397" s="40"/>
      <c r="DY397" s="40"/>
      <c r="DZ397" s="40"/>
      <c r="EA397" s="40"/>
      <c r="EB397" s="40"/>
      <c r="EC397" s="40"/>
      <c r="ED397" s="40"/>
      <c r="EE397" s="40"/>
      <c r="EF397" s="40"/>
      <c r="EG397" s="40"/>
      <c r="EH397" s="40"/>
      <c r="EI397" s="40"/>
      <c r="EJ397" s="40"/>
      <c r="EK397" s="40"/>
      <c r="EL397" s="40"/>
      <c r="EM397" s="40"/>
      <c r="EN397" s="40"/>
      <c r="EO397" s="40"/>
      <c r="EP397" s="40"/>
      <c r="EQ397" s="40"/>
      <c r="ER397" s="40"/>
      <c r="ES397" s="40"/>
      <c r="ET397" s="40"/>
      <c r="EU397" s="40"/>
      <c r="EV397" s="40"/>
      <c r="EW397" s="40"/>
      <c r="EX397" s="40"/>
      <c r="EY397" s="40"/>
      <c r="EZ397" s="40"/>
      <c r="FA397" s="40"/>
      <c r="FB397" s="40"/>
      <c r="FC397" s="40"/>
      <c r="FD397" s="40"/>
      <c r="FE397" s="40"/>
      <c r="FF397" s="40"/>
      <c r="FG397" s="40"/>
      <c r="FH397" s="40"/>
      <c r="FI397" s="40"/>
      <c r="FJ397" s="40"/>
      <c r="FK397" s="40"/>
      <c r="FL397" s="40"/>
      <c r="FM397" s="40"/>
      <c r="FN397" s="40"/>
      <c r="FO397" s="40"/>
      <c r="FP397" s="40"/>
      <c r="FQ397" s="40"/>
      <c r="FR397" s="40"/>
      <c r="FS397" s="40"/>
      <c r="FT397" s="40"/>
      <c r="FU397" s="40"/>
      <c r="FV397" s="40"/>
      <c r="FW397" s="40"/>
      <c r="FX397" s="40"/>
      <c r="FY397" s="40"/>
      <c r="FZ397" s="40"/>
      <c r="GA397" s="40"/>
      <c r="GB397" s="40"/>
      <c r="GC397" s="40"/>
      <c r="GD397" s="40"/>
      <c r="GE397" s="40"/>
      <c r="GF397" s="40"/>
      <c r="GG397" s="40"/>
      <c r="GH397" s="40"/>
      <c r="GI397" s="40"/>
      <c r="GJ397" s="40"/>
      <c r="GK397" s="40"/>
      <c r="GL397" s="40"/>
      <c r="GM397" s="40"/>
      <c r="GN397" s="40"/>
      <c r="GO397" s="40"/>
      <c r="GP397" s="40"/>
      <c r="GQ397" s="40"/>
      <c r="GR397" s="40"/>
      <c r="GS397" s="40"/>
      <c r="GT397" s="40"/>
      <c r="GU397" s="40"/>
      <c r="GV397" s="40"/>
      <c r="GW397" s="40"/>
      <c r="GX397" s="40"/>
      <c r="GY397" s="40"/>
      <c r="GZ397" s="40"/>
      <c r="HA397" s="40"/>
      <c r="HB397" s="40"/>
      <c r="HC397" s="40"/>
      <c r="HD397" s="40"/>
      <c r="HE397" s="40"/>
      <c r="HF397" s="40"/>
      <c r="HG397" s="40"/>
      <c r="HH397" s="40"/>
      <c r="HI397" s="40"/>
      <c r="HJ397" s="40"/>
      <c r="HK397" s="40"/>
      <c r="HL397" s="40"/>
      <c r="HM397" s="40"/>
      <c r="HN397" s="40"/>
      <c r="HO397" s="40"/>
      <c r="HP397" s="40"/>
      <c r="HQ397" s="40"/>
      <c r="HR397" s="40"/>
      <c r="HS397" s="40"/>
      <c r="HT397" s="40"/>
      <c r="HU397" s="40"/>
      <c r="HV397" s="40"/>
      <c r="HW397" s="40"/>
      <c r="HX397" s="40"/>
      <c r="HY397" s="40"/>
      <c r="HZ397" s="40"/>
      <c r="IA397" s="40"/>
      <c r="IB397" s="40"/>
      <c r="IC397" s="40"/>
      <c r="ID397" s="40"/>
      <c r="IE397" s="40"/>
      <c r="IF397" s="40"/>
      <c r="IG397" s="40"/>
      <c r="IH397" s="40"/>
      <c r="II397" s="40"/>
      <c r="IJ397" s="40"/>
      <c r="IK397" s="40"/>
      <c r="IL397" s="40"/>
      <c r="IM397" s="40"/>
      <c r="IN397" s="40"/>
      <c r="IO397" s="40"/>
      <c r="IP397" s="40"/>
      <c r="IQ397" s="40"/>
      <c r="IR397" s="40"/>
      <c r="IS397" s="40"/>
      <c r="IT397" s="40"/>
      <c r="IU397" s="40"/>
      <c r="IV397" s="40"/>
    </row>
    <row r="398" spans="1:256" ht="14.25">
      <c r="A398" s="42" t="s">
        <v>403</v>
      </c>
      <c r="B398" s="68">
        <f>SUM(B400,B417,B419:B420,B422,B424:B433,B435:B440,B442,B444)</f>
        <v>0</v>
      </c>
      <c r="C398" s="68">
        <f>SUM(C397)</f>
        <v>0</v>
      </c>
      <c r="D398" s="38">
        <f>C398/B398</f>
        <v>0</v>
      </c>
      <c r="E398" s="37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ht="14.25">
      <c r="A399" s="44" t="s">
        <v>404</v>
      </c>
      <c r="B399" s="67">
        <f>SUM(B400)</f>
        <v>0</v>
      </c>
      <c r="C399" s="67">
        <f>SUM(C400)</f>
        <v>0</v>
      </c>
      <c r="D399" s="38"/>
      <c r="E399" s="82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  <c r="AO399" s="51"/>
      <c r="AP399" s="51"/>
      <c r="AQ399" s="51"/>
      <c r="AR399" s="51"/>
      <c r="AS399" s="51"/>
      <c r="AT399" s="51"/>
      <c r="AU399" s="51"/>
      <c r="AV399" s="51"/>
      <c r="AW399" s="51"/>
      <c r="AX399" s="51"/>
      <c r="AY399" s="51"/>
      <c r="AZ399" s="51"/>
      <c r="BA399" s="51"/>
      <c r="BB399" s="51"/>
      <c r="BC399" s="51"/>
      <c r="BD399" s="51"/>
      <c r="BE399" s="51"/>
      <c r="BF399" s="51"/>
      <c r="BG399" s="51"/>
      <c r="BH399" s="51"/>
      <c r="BI399" s="51"/>
      <c r="BJ399" s="51"/>
      <c r="BK399" s="51"/>
      <c r="BL399" s="51"/>
      <c r="BM399" s="51"/>
      <c r="BN399" s="51"/>
      <c r="BO399" s="51"/>
      <c r="BP399" s="51"/>
      <c r="BQ399" s="51"/>
      <c r="BR399" s="51"/>
      <c r="BS399" s="51"/>
      <c r="BT399" s="51"/>
      <c r="BU399" s="51"/>
      <c r="BV399" s="51"/>
      <c r="BW399" s="51"/>
      <c r="BX399" s="51"/>
      <c r="BY399" s="51"/>
      <c r="BZ399" s="51"/>
      <c r="CA399" s="51"/>
      <c r="CB399" s="51"/>
      <c r="CC399" s="51"/>
      <c r="CD399" s="51"/>
      <c r="CE399" s="51"/>
      <c r="CF399" s="51"/>
      <c r="CG399" s="51"/>
      <c r="CH399" s="51"/>
      <c r="CI399" s="51"/>
      <c r="CJ399" s="51"/>
      <c r="CK399" s="51"/>
      <c r="CL399" s="51"/>
      <c r="CM399" s="51"/>
      <c r="CN399" s="51"/>
      <c r="CO399" s="51"/>
      <c r="CP399" s="51"/>
      <c r="CQ399" s="51"/>
      <c r="CR399" s="51"/>
      <c r="CS399" s="51"/>
      <c r="CT399" s="51"/>
      <c r="CU399" s="51"/>
      <c r="CV399" s="51"/>
      <c r="CW399" s="51"/>
      <c r="CX399" s="51"/>
      <c r="CY399" s="51"/>
      <c r="CZ399" s="51"/>
      <c r="DA399" s="51"/>
      <c r="DB399" s="51"/>
      <c r="DC399" s="51"/>
      <c r="DD399" s="51"/>
      <c r="DE399" s="51"/>
      <c r="DF399" s="51"/>
      <c r="DG399" s="51"/>
      <c r="DH399" s="51"/>
      <c r="DI399" s="51"/>
      <c r="DJ399" s="51"/>
      <c r="DK399" s="51"/>
      <c r="DL399" s="51"/>
      <c r="DM399" s="51"/>
      <c r="DN399" s="51"/>
      <c r="DO399" s="51"/>
      <c r="DP399" s="51"/>
      <c r="DQ399" s="51"/>
      <c r="DR399" s="51"/>
      <c r="DS399" s="51"/>
      <c r="DT399" s="51"/>
      <c r="DU399" s="51"/>
      <c r="DV399" s="51"/>
      <c r="DW399" s="51"/>
      <c r="DX399" s="51"/>
      <c r="DY399" s="51"/>
      <c r="DZ399" s="51"/>
      <c r="EA399" s="51"/>
      <c r="EB399" s="51"/>
      <c r="EC399" s="51"/>
      <c r="ED399" s="51"/>
      <c r="EE399" s="51"/>
      <c r="EF399" s="51"/>
      <c r="EG399" s="51"/>
      <c r="EH399" s="51"/>
      <c r="EI399" s="51"/>
      <c r="EJ399" s="51"/>
      <c r="EK399" s="51"/>
      <c r="EL399" s="51"/>
      <c r="EM399" s="51"/>
      <c r="EN399" s="51"/>
      <c r="EO399" s="51"/>
      <c r="EP399" s="51"/>
      <c r="EQ399" s="51"/>
      <c r="ER399" s="51"/>
      <c r="ES399" s="51"/>
      <c r="ET399" s="51"/>
      <c r="EU399" s="51"/>
      <c r="EV399" s="51"/>
      <c r="EW399" s="51"/>
      <c r="EX399" s="51"/>
      <c r="EY399" s="51"/>
      <c r="EZ399" s="51"/>
      <c r="FA399" s="51"/>
      <c r="FB399" s="51"/>
      <c r="FC399" s="51"/>
      <c r="FD399" s="51"/>
      <c r="FE399" s="51"/>
      <c r="FF399" s="51"/>
      <c r="FG399" s="51"/>
      <c r="FH399" s="51"/>
      <c r="FI399" s="51"/>
      <c r="FJ399" s="51"/>
      <c r="FK399" s="51"/>
      <c r="FL399" s="51"/>
      <c r="FM399" s="51"/>
      <c r="FN399" s="51"/>
      <c r="FO399" s="51"/>
      <c r="FP399" s="51"/>
      <c r="FQ399" s="51"/>
      <c r="FR399" s="51"/>
      <c r="FS399" s="51"/>
      <c r="FT399" s="51"/>
      <c r="FU399" s="51"/>
      <c r="FV399" s="51"/>
      <c r="FW399" s="51"/>
      <c r="FX399" s="51"/>
      <c r="FY399" s="51"/>
      <c r="FZ399" s="51"/>
      <c r="GA399" s="51"/>
      <c r="GB399" s="51"/>
      <c r="GC399" s="51"/>
      <c r="GD399" s="51"/>
      <c r="GE399" s="51"/>
      <c r="GF399" s="51"/>
      <c r="GG399" s="51"/>
      <c r="GH399" s="51"/>
      <c r="GI399" s="51"/>
      <c r="GJ399" s="51"/>
      <c r="GK399" s="51"/>
      <c r="GL399" s="51"/>
      <c r="GM399" s="51"/>
      <c r="GN399" s="51"/>
      <c r="GO399" s="51"/>
      <c r="GP399" s="51"/>
      <c r="GQ399" s="51"/>
      <c r="GR399" s="51"/>
      <c r="GS399" s="51"/>
      <c r="GT399" s="51"/>
      <c r="GU399" s="51"/>
      <c r="GV399" s="51"/>
      <c r="GW399" s="51"/>
      <c r="GX399" s="51"/>
      <c r="GY399" s="51"/>
      <c r="GZ399" s="51"/>
      <c r="HA399" s="51"/>
      <c r="HB399" s="51"/>
      <c r="HC399" s="51"/>
      <c r="HD399" s="51"/>
      <c r="HE399" s="51"/>
      <c r="HF399" s="51"/>
      <c r="HG399" s="51"/>
      <c r="HH399" s="51"/>
      <c r="HI399" s="51"/>
      <c r="HJ399" s="51"/>
      <c r="HK399" s="51"/>
      <c r="HL399" s="51"/>
      <c r="HM399" s="51"/>
      <c r="HN399" s="51"/>
      <c r="HO399" s="51"/>
      <c r="HP399" s="51"/>
      <c r="HQ399" s="51"/>
      <c r="HR399" s="51"/>
      <c r="HS399" s="51"/>
      <c r="HT399" s="51"/>
      <c r="HU399" s="51"/>
      <c r="HV399" s="51"/>
      <c r="HW399" s="51"/>
      <c r="HX399" s="51"/>
      <c r="HY399" s="51"/>
      <c r="HZ399" s="51"/>
      <c r="IA399" s="51"/>
      <c r="IB399" s="51"/>
      <c r="IC399" s="51"/>
      <c r="ID399" s="51"/>
      <c r="IE399" s="51"/>
      <c r="IF399" s="51"/>
      <c r="IG399" s="51"/>
      <c r="IH399" s="51"/>
      <c r="II399" s="51"/>
      <c r="IJ399" s="51"/>
      <c r="IK399" s="51"/>
      <c r="IL399" s="51"/>
      <c r="IM399" s="51"/>
      <c r="IN399" s="51"/>
      <c r="IO399" s="51"/>
      <c r="IP399" s="51"/>
      <c r="IQ399" s="51"/>
      <c r="IR399" s="51"/>
      <c r="IS399" s="51"/>
      <c r="IT399" s="51"/>
      <c r="IU399" s="51"/>
      <c r="IV399" s="51"/>
    </row>
    <row r="400" spans="1:256" ht="14.25">
      <c r="A400" s="42" t="s">
        <v>405</v>
      </c>
      <c r="B400" s="68">
        <f>SUM(B401:B415)</f>
        <v>0</v>
      </c>
      <c r="C400" s="68">
        <f>SUM(C401:C415)</f>
        <v>0</v>
      </c>
      <c r="D400" s="38"/>
      <c r="E400" s="37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256" ht="30" customHeight="1">
      <c r="A401" s="42" t="s">
        <v>406</v>
      </c>
      <c r="B401" s="68">
        <v>0</v>
      </c>
      <c r="C401" s="68">
        <v>2000</v>
      </c>
      <c r="D401" s="38"/>
      <c r="E401" s="37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  <c r="IV401" s="15"/>
    </row>
    <row r="402" spans="1:256" ht="26.25">
      <c r="A402" s="42" t="s">
        <v>407</v>
      </c>
      <c r="B402" s="68">
        <v>0</v>
      </c>
      <c r="C402" s="68">
        <v>0</v>
      </c>
      <c r="D402" s="38"/>
      <c r="E402" s="37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256" ht="26.25">
      <c r="A403" s="42" t="s">
        <v>408</v>
      </c>
      <c r="B403" s="68">
        <v>0</v>
      </c>
      <c r="C403" s="68">
        <v>132000</v>
      </c>
      <c r="D403" s="38"/>
      <c r="E403" s="37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  <c r="IT403" s="15"/>
      <c r="IU403" s="15"/>
      <c r="IV403" s="15"/>
    </row>
    <row r="404" spans="1:256" ht="17.25" customHeight="1">
      <c r="A404" s="42" t="s">
        <v>409</v>
      </c>
      <c r="B404" s="68">
        <v>0</v>
      </c>
      <c r="C404" s="68">
        <v>0</v>
      </c>
      <c r="D404" s="38"/>
      <c r="E404" s="37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  <c r="IT404" s="15"/>
      <c r="IU404" s="15"/>
      <c r="IV404" s="15"/>
    </row>
    <row r="405" spans="1:256" ht="14.25">
      <c r="A405" s="42" t="s">
        <v>410</v>
      </c>
      <c r="B405" s="68">
        <v>0</v>
      </c>
      <c r="C405" s="68">
        <v>23845</v>
      </c>
      <c r="D405" s="38"/>
      <c r="E405" s="37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  <c r="IT405" s="15"/>
      <c r="IU405" s="15"/>
      <c r="IV405" s="15"/>
    </row>
    <row r="406" spans="1:256" ht="15.75" customHeight="1">
      <c r="A406" s="42" t="s">
        <v>411</v>
      </c>
      <c r="B406" s="68">
        <v>0</v>
      </c>
      <c r="C406" s="68">
        <v>3295</v>
      </c>
      <c r="D406" s="38"/>
      <c r="E406" s="37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  <c r="IT406" s="15"/>
      <c r="IU406" s="15"/>
      <c r="IV406" s="15"/>
    </row>
    <row r="407" spans="1:256" ht="15.75" customHeight="1">
      <c r="A407" s="42" t="s">
        <v>412</v>
      </c>
      <c r="B407" s="68">
        <v>0</v>
      </c>
      <c r="C407" s="68">
        <v>29800</v>
      </c>
      <c r="D407" s="38"/>
      <c r="E407" s="37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  <c r="IT407" s="15"/>
      <c r="IU407" s="15"/>
      <c r="IV407" s="15"/>
    </row>
    <row r="408" spans="1:256" ht="14.25">
      <c r="A408" s="42" t="s">
        <v>413</v>
      </c>
      <c r="B408" s="68">
        <v>0</v>
      </c>
      <c r="C408" s="68">
        <v>7000</v>
      </c>
      <c r="D408" s="38"/>
      <c r="E408" s="37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  <c r="IT408" s="15"/>
      <c r="IU408" s="15"/>
      <c r="IV408" s="15"/>
    </row>
    <row r="409" spans="1:256" ht="16.5" customHeight="1">
      <c r="A409" s="42" t="s">
        <v>414</v>
      </c>
      <c r="B409" s="68">
        <v>0</v>
      </c>
      <c r="C409" s="68">
        <v>4000</v>
      </c>
      <c r="D409" s="38"/>
      <c r="E409" s="37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  <c r="IV409" s="15"/>
    </row>
    <row r="410" spans="1:256" ht="17.25" customHeight="1">
      <c r="A410" s="42" t="s">
        <v>415</v>
      </c>
      <c r="B410" s="68">
        <v>0</v>
      </c>
      <c r="C410" s="68">
        <v>18060</v>
      </c>
      <c r="D410" s="38"/>
      <c r="E410" s="37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</row>
    <row r="411" spans="1:256" ht="17.25" customHeight="1">
      <c r="A411" s="42" t="s">
        <v>416</v>
      </c>
      <c r="B411" s="68">
        <v>0</v>
      </c>
      <c r="C411" s="68">
        <v>800</v>
      </c>
      <c r="D411" s="38"/>
      <c r="E411" s="37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  <c r="IT411" s="15"/>
      <c r="IU411" s="15"/>
      <c r="IV411" s="15"/>
    </row>
    <row r="412" spans="1:256" ht="14.25">
      <c r="A412" s="42" t="s">
        <v>417</v>
      </c>
      <c r="B412" s="68">
        <v>0</v>
      </c>
      <c r="C412" s="68">
        <v>1000</v>
      </c>
      <c r="D412" s="38"/>
      <c r="E412" s="37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  <c r="IV412" s="15"/>
    </row>
    <row r="413" spans="1:256" ht="26.25">
      <c r="A413" s="42" t="s">
        <v>418</v>
      </c>
      <c r="B413" s="68">
        <v>0</v>
      </c>
      <c r="C413" s="68">
        <v>5000</v>
      </c>
      <c r="D413" s="38"/>
      <c r="E413" s="37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4" spans="1:256" ht="14.25">
      <c r="A414" s="42" t="s">
        <v>419</v>
      </c>
      <c r="B414" s="68">
        <v>0</v>
      </c>
      <c r="C414" s="68">
        <v>100</v>
      </c>
      <c r="D414" s="38"/>
      <c r="E414" s="37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256" ht="14.25">
      <c r="A415" s="42" t="s">
        <v>420</v>
      </c>
      <c r="B415" s="68">
        <v>0</v>
      </c>
      <c r="C415" s="68">
        <v>100</v>
      </c>
      <c r="D415" s="38"/>
      <c r="E415" s="37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1:256" ht="56.25" customHeight="1">
      <c r="A416" s="44" t="s">
        <v>421</v>
      </c>
      <c r="B416" s="67">
        <f>SUM(B417)</f>
        <v>0</v>
      </c>
      <c r="C416" s="67">
        <f>SUM(C417)</f>
        <v>0</v>
      </c>
      <c r="D416" s="38">
        <f aca="true" t="shared" si="20" ref="D416:D447">C416/B416</f>
        <v>0</v>
      </c>
      <c r="E416" s="67"/>
      <c r="F416" s="5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</row>
    <row r="417" spans="1:256" ht="14.25">
      <c r="A417" s="42" t="s">
        <v>422</v>
      </c>
      <c r="B417" s="68">
        <v>150000</v>
      </c>
      <c r="C417" s="68">
        <v>182000</v>
      </c>
      <c r="D417" s="38">
        <f t="shared" si="20"/>
        <v>0</v>
      </c>
      <c r="E417" s="68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</row>
    <row r="418" spans="1:256" ht="42.75" customHeight="1">
      <c r="A418" s="44" t="s">
        <v>423</v>
      </c>
      <c r="B418" s="67">
        <f>SUM(B419:B420)</f>
        <v>0</v>
      </c>
      <c r="C418" s="67">
        <f>SUM(C419:C420)</f>
        <v>0</v>
      </c>
      <c r="D418" s="38">
        <f t="shared" si="20"/>
        <v>0</v>
      </c>
      <c r="E418" s="67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</row>
    <row r="419" spans="1:256" ht="14.25">
      <c r="A419" s="42" t="s">
        <v>424</v>
      </c>
      <c r="B419" s="68">
        <v>4196300</v>
      </c>
      <c r="C419" s="68">
        <v>3150000</v>
      </c>
      <c r="D419" s="38">
        <f t="shared" si="20"/>
        <v>0</v>
      </c>
      <c r="E419" s="68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1:256" ht="14.25">
      <c r="A420" s="42" t="s">
        <v>425</v>
      </c>
      <c r="B420" s="68">
        <v>335896</v>
      </c>
      <c r="C420" s="68">
        <v>335000</v>
      </c>
      <c r="D420" s="38">
        <f t="shared" si="20"/>
        <v>0</v>
      </c>
      <c r="E420" s="68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1:256" ht="26.25">
      <c r="A421" s="44" t="s">
        <v>426</v>
      </c>
      <c r="B421" s="67">
        <f>SUM(B422)</f>
        <v>0</v>
      </c>
      <c r="C421" s="67">
        <f>SUM(C422)</f>
        <v>0</v>
      </c>
      <c r="D421" s="38">
        <f t="shared" si="20"/>
        <v>0</v>
      </c>
      <c r="E421" s="67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1:256" ht="14.25">
      <c r="A422" s="42" t="s">
        <v>427</v>
      </c>
      <c r="B422" s="68">
        <v>379000</v>
      </c>
      <c r="C422" s="68">
        <v>440000</v>
      </c>
      <c r="D422" s="38">
        <f t="shared" si="20"/>
        <v>0</v>
      </c>
      <c r="E422" s="68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spans="1:256" ht="16.5" customHeight="1">
      <c r="A423" s="44" t="s">
        <v>428</v>
      </c>
      <c r="B423" s="67">
        <f>SUM(B424:B433)</f>
        <v>0</v>
      </c>
      <c r="C423" s="67">
        <f>SUM(C424:C433)</f>
        <v>0</v>
      </c>
      <c r="D423" s="38">
        <f t="shared" si="20"/>
        <v>0</v>
      </c>
      <c r="E423" s="67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spans="1:256" ht="26.25">
      <c r="A424" s="42" t="s">
        <v>429</v>
      </c>
      <c r="B424" s="68">
        <v>478500</v>
      </c>
      <c r="C424" s="68">
        <v>493000</v>
      </c>
      <c r="D424" s="38">
        <f t="shared" si="20"/>
        <v>0</v>
      </c>
      <c r="E424" s="68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1:256" ht="15.75" customHeight="1">
      <c r="A425" s="42" t="s">
        <v>430</v>
      </c>
      <c r="B425" s="68">
        <v>36000</v>
      </c>
      <c r="C425" s="68">
        <v>37000</v>
      </c>
      <c r="D425" s="38">
        <f t="shared" si="20"/>
        <v>0</v>
      </c>
      <c r="E425" s="68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</row>
    <row r="426" spans="1:256" ht="29.25" customHeight="1">
      <c r="A426" s="42" t="s">
        <v>431</v>
      </c>
      <c r="B426" s="68">
        <v>1200</v>
      </c>
      <c r="C426" s="68">
        <v>1300</v>
      </c>
      <c r="D426" s="38">
        <f t="shared" si="20"/>
        <v>0</v>
      </c>
      <c r="E426" s="68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</row>
    <row r="427" spans="1:256" ht="15.75" customHeight="1">
      <c r="A427" s="42" t="s">
        <v>432</v>
      </c>
      <c r="B427" s="68">
        <v>4800</v>
      </c>
      <c r="C427" s="68">
        <v>5000</v>
      </c>
      <c r="D427" s="38">
        <f t="shared" si="20"/>
        <v>0</v>
      </c>
      <c r="E427" s="68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</row>
    <row r="428" spans="1:256" ht="16.5" customHeight="1">
      <c r="A428" s="42" t="s">
        <v>433</v>
      </c>
      <c r="B428" s="68">
        <v>12500</v>
      </c>
      <c r="C428" s="68">
        <v>14000</v>
      </c>
      <c r="D428" s="38">
        <f t="shared" si="20"/>
        <v>0</v>
      </c>
      <c r="E428" s="68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</row>
    <row r="429" spans="1:256" ht="14.25">
      <c r="A429" s="42" t="s">
        <v>434</v>
      </c>
      <c r="B429" s="68">
        <v>10000</v>
      </c>
      <c r="C429" s="68">
        <v>10700</v>
      </c>
      <c r="D429" s="38">
        <f t="shared" si="20"/>
        <v>0</v>
      </c>
      <c r="E429" s="68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</row>
    <row r="430" spans="1:256" ht="15.75" customHeight="1">
      <c r="A430" s="42" t="s">
        <v>435</v>
      </c>
      <c r="B430" s="68">
        <v>26000</v>
      </c>
      <c r="C430" s="68">
        <v>27000</v>
      </c>
      <c r="D430" s="38">
        <f t="shared" si="20"/>
        <v>0</v>
      </c>
      <c r="E430" s="68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</row>
    <row r="431" spans="1:256" ht="14.25">
      <c r="A431" s="42" t="s">
        <v>436</v>
      </c>
      <c r="B431" s="68">
        <v>91000</v>
      </c>
      <c r="C431" s="68">
        <v>92000</v>
      </c>
      <c r="D431" s="38">
        <f t="shared" si="20"/>
        <v>0</v>
      </c>
      <c r="E431" s="68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</row>
    <row r="432" spans="1:256" ht="15" customHeight="1">
      <c r="A432" s="42" t="s">
        <v>437</v>
      </c>
      <c r="B432" s="68">
        <v>12000</v>
      </c>
      <c r="C432" s="68">
        <v>13000</v>
      </c>
      <c r="D432" s="38">
        <f t="shared" si="20"/>
        <v>0</v>
      </c>
      <c r="E432" s="68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</row>
    <row r="433" spans="1:256" ht="26.25">
      <c r="A433" s="42" t="s">
        <v>438</v>
      </c>
      <c r="B433" s="68">
        <v>14000</v>
      </c>
      <c r="C433" s="68">
        <v>13000</v>
      </c>
      <c r="D433" s="38">
        <f t="shared" si="20"/>
        <v>0</v>
      </c>
      <c r="E433" s="68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</row>
    <row r="434" spans="1:256" ht="28.5" customHeight="1">
      <c r="A434" s="44" t="s">
        <v>439</v>
      </c>
      <c r="B434" s="67">
        <f>SUM(B435:B440)</f>
        <v>0</v>
      </c>
      <c r="C434" s="67">
        <f>SUM(C435:C440)</f>
        <v>0</v>
      </c>
      <c r="D434" s="38">
        <f t="shared" si="20"/>
        <v>0</v>
      </c>
      <c r="E434" s="67"/>
      <c r="F434" s="5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</row>
    <row r="435" spans="1:256" ht="14.25">
      <c r="A435" s="42" t="s">
        <v>440</v>
      </c>
      <c r="B435" s="68">
        <v>6000</v>
      </c>
      <c r="C435" s="68">
        <v>0</v>
      </c>
      <c r="D435" s="38">
        <f t="shared" si="20"/>
        <v>0</v>
      </c>
      <c r="E435" s="68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ht="26.25">
      <c r="A436" s="42" t="s">
        <v>441</v>
      </c>
      <c r="B436" s="68">
        <v>9000</v>
      </c>
      <c r="C436" s="68">
        <v>0</v>
      </c>
      <c r="D436" s="38">
        <f t="shared" si="20"/>
        <v>0</v>
      </c>
      <c r="E436" s="68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</row>
    <row r="437" spans="1:256" ht="16.5" customHeight="1">
      <c r="A437" s="42" t="s">
        <v>442</v>
      </c>
      <c r="B437" s="68">
        <v>300</v>
      </c>
      <c r="C437" s="68">
        <v>0</v>
      </c>
      <c r="D437" s="38">
        <f t="shared" si="20"/>
        <v>0</v>
      </c>
      <c r="E437" s="68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</row>
    <row r="438" spans="1:256" ht="17.25" customHeight="1">
      <c r="A438" s="42" t="s">
        <v>443</v>
      </c>
      <c r="B438" s="68">
        <v>24700</v>
      </c>
      <c r="C438" s="68">
        <v>0</v>
      </c>
      <c r="D438" s="38">
        <f t="shared" si="20"/>
        <v>0</v>
      </c>
      <c r="E438" s="68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</row>
    <row r="439" spans="1:256" ht="14.25">
      <c r="A439" s="42" t="s">
        <v>444</v>
      </c>
      <c r="B439" s="68">
        <v>2500</v>
      </c>
      <c r="C439" s="68">
        <v>0</v>
      </c>
      <c r="D439" s="38">
        <f t="shared" si="20"/>
        <v>0</v>
      </c>
      <c r="E439" s="68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</row>
    <row r="440" spans="1:256" ht="15.75" customHeight="1">
      <c r="A440" s="42" t="s">
        <v>445</v>
      </c>
      <c r="B440" s="68">
        <v>500</v>
      </c>
      <c r="C440" s="68">
        <v>0</v>
      </c>
      <c r="D440" s="38">
        <f t="shared" si="20"/>
        <v>0</v>
      </c>
      <c r="E440" s="68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</row>
    <row r="441" spans="1:256" ht="14.25">
      <c r="A441" s="44" t="s">
        <v>446</v>
      </c>
      <c r="B441" s="67">
        <f>SUM(B442)</f>
        <v>0</v>
      </c>
      <c r="C441" s="67">
        <f>SUM(C442)</f>
        <v>0</v>
      </c>
      <c r="D441" s="38">
        <f t="shared" si="20"/>
        <v>0</v>
      </c>
      <c r="E441" s="67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1"/>
      <c r="AP441" s="51"/>
      <c r="AQ441" s="51"/>
      <c r="AR441" s="51"/>
      <c r="AS441" s="51"/>
      <c r="AT441" s="51"/>
      <c r="AU441" s="51"/>
      <c r="AV441" s="51"/>
      <c r="AW441" s="51"/>
      <c r="AX441" s="51"/>
      <c r="AY441" s="51"/>
      <c r="AZ441" s="51"/>
      <c r="BA441" s="51"/>
      <c r="BB441" s="51"/>
      <c r="BC441" s="51"/>
      <c r="BD441" s="51"/>
      <c r="BE441" s="51"/>
      <c r="BF441" s="51"/>
      <c r="BG441" s="51"/>
      <c r="BH441" s="51"/>
      <c r="BI441" s="51"/>
      <c r="BJ441" s="51"/>
      <c r="BK441" s="51"/>
      <c r="BL441" s="51"/>
      <c r="BM441" s="51"/>
      <c r="BN441" s="51"/>
      <c r="BO441" s="51"/>
      <c r="BP441" s="51"/>
      <c r="BQ441" s="51"/>
      <c r="BR441" s="51"/>
      <c r="BS441" s="51"/>
      <c r="BT441" s="51"/>
      <c r="BU441" s="51"/>
      <c r="BV441" s="51"/>
      <c r="BW441" s="51"/>
      <c r="BX441" s="51"/>
      <c r="BY441" s="51"/>
      <c r="BZ441" s="51"/>
      <c r="CA441" s="51"/>
      <c r="CB441" s="51"/>
      <c r="CC441" s="51"/>
      <c r="CD441" s="51"/>
      <c r="CE441" s="51"/>
      <c r="CF441" s="51"/>
      <c r="CG441" s="51"/>
      <c r="CH441" s="51"/>
      <c r="CI441" s="51"/>
      <c r="CJ441" s="51"/>
      <c r="CK441" s="51"/>
      <c r="CL441" s="51"/>
      <c r="CM441" s="51"/>
      <c r="CN441" s="51"/>
      <c r="CO441" s="51"/>
      <c r="CP441" s="51"/>
      <c r="CQ441" s="51"/>
      <c r="CR441" s="51"/>
      <c r="CS441" s="51"/>
      <c r="CT441" s="51"/>
      <c r="CU441" s="51"/>
      <c r="CV441" s="51"/>
      <c r="CW441" s="51"/>
      <c r="CX441" s="51"/>
      <c r="CY441" s="51"/>
      <c r="CZ441" s="51"/>
      <c r="DA441" s="51"/>
      <c r="DB441" s="51"/>
      <c r="DC441" s="51"/>
      <c r="DD441" s="51"/>
      <c r="DE441" s="51"/>
      <c r="DF441" s="51"/>
      <c r="DG441" s="51"/>
      <c r="DH441" s="51"/>
      <c r="DI441" s="51"/>
      <c r="DJ441" s="51"/>
      <c r="DK441" s="51"/>
      <c r="DL441" s="51"/>
      <c r="DM441" s="51"/>
      <c r="DN441" s="51"/>
      <c r="DO441" s="51"/>
      <c r="DP441" s="51"/>
      <c r="DQ441" s="51"/>
      <c r="DR441" s="51"/>
      <c r="DS441" s="51"/>
      <c r="DT441" s="51"/>
      <c r="DU441" s="51"/>
      <c r="DV441" s="51"/>
      <c r="DW441" s="51"/>
      <c r="DX441" s="51"/>
      <c r="DY441" s="51"/>
      <c r="DZ441" s="51"/>
      <c r="EA441" s="51"/>
      <c r="EB441" s="51"/>
      <c r="EC441" s="51"/>
      <c r="ED441" s="51"/>
      <c r="EE441" s="51"/>
      <c r="EF441" s="51"/>
      <c r="EG441" s="51"/>
      <c r="EH441" s="51"/>
      <c r="EI441" s="51"/>
      <c r="EJ441" s="51"/>
      <c r="EK441" s="51"/>
      <c r="EL441" s="51"/>
      <c r="EM441" s="51"/>
      <c r="EN441" s="51"/>
      <c r="EO441" s="51"/>
      <c r="EP441" s="51"/>
      <c r="EQ441" s="51"/>
      <c r="ER441" s="51"/>
      <c r="ES441" s="51"/>
      <c r="ET441" s="51"/>
      <c r="EU441" s="51"/>
      <c r="EV441" s="51"/>
      <c r="EW441" s="51"/>
      <c r="EX441" s="51"/>
      <c r="EY441" s="51"/>
      <c r="EZ441" s="51"/>
      <c r="FA441" s="51"/>
      <c r="FB441" s="51"/>
      <c r="FC441" s="51"/>
      <c r="FD441" s="51"/>
      <c r="FE441" s="51"/>
      <c r="FF441" s="51"/>
      <c r="FG441" s="51"/>
      <c r="FH441" s="51"/>
      <c r="FI441" s="51"/>
      <c r="FJ441" s="51"/>
      <c r="FK441" s="51"/>
      <c r="FL441" s="51"/>
      <c r="FM441" s="51"/>
      <c r="FN441" s="51"/>
      <c r="FO441" s="51"/>
      <c r="FP441" s="51"/>
      <c r="FQ441" s="51"/>
      <c r="FR441" s="51"/>
      <c r="FS441" s="51"/>
      <c r="FT441" s="51"/>
      <c r="FU441" s="51"/>
      <c r="FV441" s="51"/>
      <c r="FW441" s="51"/>
      <c r="FX441" s="51"/>
      <c r="FY441" s="51"/>
      <c r="FZ441" s="51"/>
      <c r="GA441" s="51"/>
      <c r="GB441" s="51"/>
      <c r="GC441" s="51"/>
      <c r="GD441" s="51"/>
      <c r="GE441" s="51"/>
      <c r="GF441" s="51"/>
      <c r="GG441" s="51"/>
      <c r="GH441" s="51"/>
      <c r="GI441" s="51"/>
      <c r="GJ441" s="51"/>
      <c r="GK441" s="51"/>
      <c r="GL441" s="51"/>
      <c r="GM441" s="51"/>
      <c r="GN441" s="51"/>
      <c r="GO441" s="51"/>
      <c r="GP441" s="51"/>
      <c r="GQ441" s="51"/>
      <c r="GR441" s="51"/>
      <c r="GS441" s="51"/>
      <c r="GT441" s="51"/>
      <c r="GU441" s="51"/>
      <c r="GV441" s="51"/>
      <c r="GW441" s="51"/>
      <c r="GX441" s="51"/>
      <c r="GY441" s="51"/>
      <c r="GZ441" s="51"/>
      <c r="HA441" s="51"/>
      <c r="HB441" s="51"/>
      <c r="HC441" s="51"/>
      <c r="HD441" s="51"/>
      <c r="HE441" s="51"/>
      <c r="HF441" s="51"/>
      <c r="HG441" s="51"/>
      <c r="HH441" s="51"/>
      <c r="HI441" s="51"/>
      <c r="HJ441" s="51"/>
      <c r="HK441" s="51"/>
      <c r="HL441" s="51"/>
      <c r="HM441" s="51"/>
      <c r="HN441" s="51"/>
      <c r="HO441" s="51"/>
      <c r="HP441" s="51"/>
      <c r="HQ441" s="51"/>
      <c r="HR441" s="51"/>
      <c r="HS441" s="51"/>
      <c r="HT441" s="51"/>
      <c r="HU441" s="51"/>
      <c r="HV441" s="51"/>
      <c r="HW441" s="51"/>
      <c r="HX441" s="51"/>
      <c r="HY441" s="51"/>
      <c r="HZ441" s="51"/>
      <c r="IA441" s="51"/>
      <c r="IB441" s="51"/>
      <c r="IC441" s="51"/>
      <c r="ID441" s="51"/>
      <c r="IE441" s="51"/>
      <c r="IF441" s="51"/>
      <c r="IG441" s="51"/>
      <c r="IH441" s="51"/>
      <c r="II441" s="51"/>
      <c r="IJ441" s="51"/>
      <c r="IK441" s="51"/>
      <c r="IL441" s="51"/>
      <c r="IM441" s="51"/>
      <c r="IN441" s="51"/>
      <c r="IO441" s="51"/>
      <c r="IP441" s="51"/>
      <c r="IQ441" s="51"/>
      <c r="IR441" s="51"/>
      <c r="IS441" s="51"/>
      <c r="IT441" s="51"/>
      <c r="IU441" s="51"/>
      <c r="IV441" s="51"/>
    </row>
    <row r="442" spans="1:256" ht="14.25">
      <c r="A442" s="42" t="s">
        <v>447</v>
      </c>
      <c r="B442" s="68">
        <v>8902</v>
      </c>
      <c r="C442" s="68">
        <v>0</v>
      </c>
      <c r="D442" s="38">
        <f t="shared" si="20"/>
        <v>0</v>
      </c>
      <c r="E442" s="68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</row>
    <row r="443" spans="1:256" ht="14.25">
      <c r="A443" s="44" t="s">
        <v>448</v>
      </c>
      <c r="B443" s="67">
        <f>SUM(B444)</f>
        <v>0</v>
      </c>
      <c r="C443" s="67">
        <f>SUM(C444)</f>
        <v>0</v>
      </c>
      <c r="D443" s="38">
        <f t="shared" si="20"/>
        <v>0</v>
      </c>
      <c r="E443" s="67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</row>
    <row r="444" spans="1:256" ht="14.25">
      <c r="A444" s="46" t="s">
        <v>449</v>
      </c>
      <c r="B444" s="69">
        <v>13320</v>
      </c>
      <c r="C444" s="69">
        <v>0</v>
      </c>
      <c r="D444" s="38">
        <f t="shared" si="20"/>
        <v>0</v>
      </c>
      <c r="E444" s="69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</row>
    <row r="445" spans="1:256" ht="27">
      <c r="A445" s="16" t="s">
        <v>450</v>
      </c>
      <c r="B445" s="72">
        <f aca="true" t="shared" si="21" ref="B445:C447">SUM(B448)</f>
        <v>0</v>
      </c>
      <c r="C445" s="72">
        <f t="shared" si="21"/>
        <v>0</v>
      </c>
      <c r="D445" s="39">
        <f t="shared" si="20"/>
        <v>0</v>
      </c>
      <c r="E445" s="17">
        <f>C445/60618</f>
        <v>0</v>
      </c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40"/>
      <c r="BN445" s="40"/>
      <c r="BO445" s="40"/>
      <c r="BP445" s="40"/>
      <c r="BQ445" s="40"/>
      <c r="BR445" s="40"/>
      <c r="BS445" s="40"/>
      <c r="BT445" s="40"/>
      <c r="BU445" s="40"/>
      <c r="BV445" s="40"/>
      <c r="BW445" s="40"/>
      <c r="BX445" s="40"/>
      <c r="BY445" s="40"/>
      <c r="BZ445" s="40"/>
      <c r="CA445" s="40"/>
      <c r="CB445" s="40"/>
      <c r="CC445" s="40"/>
      <c r="CD445" s="40"/>
      <c r="CE445" s="40"/>
      <c r="CF445" s="40"/>
      <c r="CG445" s="40"/>
      <c r="CH445" s="40"/>
      <c r="CI445" s="40"/>
      <c r="CJ445" s="40"/>
      <c r="CK445" s="40"/>
      <c r="CL445" s="40"/>
      <c r="CM445" s="40"/>
      <c r="CN445" s="40"/>
      <c r="CO445" s="40"/>
      <c r="CP445" s="40"/>
      <c r="CQ445" s="40"/>
      <c r="CR445" s="40"/>
      <c r="CS445" s="40"/>
      <c r="CT445" s="40"/>
      <c r="CU445" s="40"/>
      <c r="CV445" s="40"/>
      <c r="CW445" s="40"/>
      <c r="CX445" s="40"/>
      <c r="CY445" s="40"/>
      <c r="CZ445" s="40"/>
      <c r="DA445" s="40"/>
      <c r="DB445" s="40"/>
      <c r="DC445" s="40"/>
      <c r="DD445" s="40"/>
      <c r="DE445" s="40"/>
      <c r="DF445" s="40"/>
      <c r="DG445" s="40"/>
      <c r="DH445" s="40"/>
      <c r="DI445" s="40"/>
      <c r="DJ445" s="40"/>
      <c r="DK445" s="40"/>
      <c r="DL445" s="40"/>
      <c r="DM445" s="40"/>
      <c r="DN445" s="40"/>
      <c r="DO445" s="40"/>
      <c r="DP445" s="40"/>
      <c r="DQ445" s="40"/>
      <c r="DR445" s="40"/>
      <c r="DS445" s="40"/>
      <c r="DT445" s="40"/>
      <c r="DU445" s="40"/>
      <c r="DV445" s="40"/>
      <c r="DW445" s="40"/>
      <c r="DX445" s="40"/>
      <c r="DY445" s="40"/>
      <c r="DZ445" s="40"/>
      <c r="EA445" s="40"/>
      <c r="EB445" s="40"/>
      <c r="EC445" s="40"/>
      <c r="ED445" s="40"/>
      <c r="EE445" s="40"/>
      <c r="EF445" s="40"/>
      <c r="EG445" s="40"/>
      <c r="EH445" s="40"/>
      <c r="EI445" s="40"/>
      <c r="EJ445" s="40"/>
      <c r="EK445" s="40"/>
      <c r="EL445" s="40"/>
      <c r="EM445" s="40"/>
      <c r="EN445" s="40"/>
      <c r="EO445" s="40"/>
      <c r="EP445" s="40"/>
      <c r="EQ445" s="40"/>
      <c r="ER445" s="40"/>
      <c r="ES445" s="40"/>
      <c r="ET445" s="40"/>
      <c r="EU445" s="40"/>
      <c r="EV445" s="40"/>
      <c r="EW445" s="40"/>
      <c r="EX445" s="40"/>
      <c r="EY445" s="40"/>
      <c r="EZ445" s="40"/>
      <c r="FA445" s="40"/>
      <c r="FB445" s="40"/>
      <c r="FC445" s="40"/>
      <c r="FD445" s="40"/>
      <c r="FE445" s="40"/>
      <c r="FF445" s="40"/>
      <c r="FG445" s="40"/>
      <c r="FH445" s="40"/>
      <c r="FI445" s="40"/>
      <c r="FJ445" s="40"/>
      <c r="FK445" s="40"/>
      <c r="FL445" s="40"/>
      <c r="FM445" s="40"/>
      <c r="FN445" s="40"/>
      <c r="FO445" s="40"/>
      <c r="FP445" s="40"/>
      <c r="FQ445" s="40"/>
      <c r="FR445" s="40"/>
      <c r="FS445" s="40"/>
      <c r="FT445" s="40"/>
      <c r="FU445" s="40"/>
      <c r="FV445" s="40"/>
      <c r="FW445" s="40"/>
      <c r="FX445" s="40"/>
      <c r="FY445" s="40"/>
      <c r="FZ445" s="40"/>
      <c r="GA445" s="40"/>
      <c r="GB445" s="40"/>
      <c r="GC445" s="40"/>
      <c r="GD445" s="40"/>
      <c r="GE445" s="40"/>
      <c r="GF445" s="40"/>
      <c r="GG445" s="40"/>
      <c r="GH445" s="40"/>
      <c r="GI445" s="40"/>
      <c r="GJ445" s="40"/>
      <c r="GK445" s="40"/>
      <c r="GL445" s="40"/>
      <c r="GM445" s="40"/>
      <c r="GN445" s="40"/>
      <c r="GO445" s="40"/>
      <c r="GP445" s="40"/>
      <c r="GQ445" s="40"/>
      <c r="GR445" s="40"/>
      <c r="GS445" s="40"/>
      <c r="GT445" s="40"/>
      <c r="GU445" s="40"/>
      <c r="GV445" s="40"/>
      <c r="GW445" s="40"/>
      <c r="GX445" s="40"/>
      <c r="GY445" s="40"/>
      <c r="GZ445" s="40"/>
      <c r="HA445" s="40"/>
      <c r="HB445" s="40"/>
      <c r="HC445" s="40"/>
      <c r="HD445" s="40"/>
      <c r="HE445" s="40"/>
      <c r="HF445" s="40"/>
      <c r="HG445" s="40"/>
      <c r="HH445" s="40"/>
      <c r="HI445" s="40"/>
      <c r="HJ445" s="40"/>
      <c r="HK445" s="40"/>
      <c r="HL445" s="40"/>
      <c r="HM445" s="40"/>
      <c r="HN445" s="40"/>
      <c r="HO445" s="40"/>
      <c r="HP445" s="40"/>
      <c r="HQ445" s="40"/>
      <c r="HR445" s="40"/>
      <c r="HS445" s="40"/>
      <c r="HT445" s="40"/>
      <c r="HU445" s="40"/>
      <c r="HV445" s="40"/>
      <c r="HW445" s="40"/>
      <c r="HX445" s="40"/>
      <c r="HY445" s="40"/>
      <c r="HZ445" s="40"/>
      <c r="IA445" s="40"/>
      <c r="IB445" s="40"/>
      <c r="IC445" s="40"/>
      <c r="ID445" s="40"/>
      <c r="IE445" s="40"/>
      <c r="IF445" s="40"/>
      <c r="IG445" s="40"/>
      <c r="IH445" s="40"/>
      <c r="II445" s="40"/>
      <c r="IJ445" s="40"/>
      <c r="IK445" s="40"/>
      <c r="IL445" s="40"/>
      <c r="IM445" s="40"/>
      <c r="IN445" s="40"/>
      <c r="IO445" s="40"/>
      <c r="IP445" s="40"/>
      <c r="IQ445" s="40"/>
      <c r="IR445" s="40"/>
      <c r="IS445" s="40"/>
      <c r="IT445" s="40"/>
      <c r="IU445" s="40"/>
      <c r="IV445" s="40"/>
    </row>
    <row r="446" spans="1:256" ht="14.25">
      <c r="A446" s="42" t="s">
        <v>451</v>
      </c>
      <c r="B446" s="68">
        <f t="shared" si="21"/>
        <v>0</v>
      </c>
      <c r="C446" s="68">
        <f t="shared" si="21"/>
        <v>0</v>
      </c>
      <c r="D446" s="38">
        <f t="shared" si="20"/>
        <v>0</v>
      </c>
      <c r="E446" s="68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</row>
    <row r="447" spans="1:256" ht="14.25">
      <c r="A447" s="42" t="s">
        <v>452</v>
      </c>
      <c r="B447" s="68">
        <f t="shared" si="21"/>
        <v>0</v>
      </c>
      <c r="C447" s="68">
        <f t="shared" si="21"/>
        <v>0</v>
      </c>
      <c r="D447" s="38">
        <f t="shared" si="20"/>
        <v>0</v>
      </c>
      <c r="E447" s="68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</row>
    <row r="448" spans="1:256" ht="15" customHeight="1">
      <c r="A448" s="44" t="s">
        <v>453</v>
      </c>
      <c r="B448" s="67">
        <f>SUM(B451:B453)</f>
        <v>0</v>
      </c>
      <c r="C448" s="67">
        <f>SUM(C451:C453)</f>
        <v>0</v>
      </c>
      <c r="D448" s="38">
        <f aca="true" t="shared" si="22" ref="D448:D466">C448/B448</f>
        <v>0</v>
      </c>
      <c r="E448" s="67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</row>
    <row r="449" spans="1:256" ht="14.25">
      <c r="A449" s="42" t="s">
        <v>454</v>
      </c>
      <c r="B449" s="68">
        <f>SUM(B451:B452)</f>
        <v>0</v>
      </c>
      <c r="C449" s="68">
        <f>SUM(C451:C452)</f>
        <v>0</v>
      </c>
      <c r="D449" s="38">
        <f t="shared" si="22"/>
        <v>0</v>
      </c>
      <c r="E449" s="68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</row>
    <row r="450" spans="1:256" ht="14.25">
      <c r="A450" s="42" t="s">
        <v>455</v>
      </c>
      <c r="B450" s="68">
        <f>SUM(B453)</f>
        <v>0</v>
      </c>
      <c r="C450" s="68">
        <f>SUM(C453)</f>
        <v>0</v>
      </c>
      <c r="D450" s="38">
        <f t="shared" si="22"/>
        <v>0</v>
      </c>
      <c r="E450" s="68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</row>
    <row r="451" spans="1:256" ht="14.25">
      <c r="A451" s="42" t="s">
        <v>456</v>
      </c>
      <c r="B451" s="68">
        <v>340000</v>
      </c>
      <c r="C451" s="68">
        <v>269012</v>
      </c>
      <c r="D451" s="38">
        <f t="shared" si="22"/>
        <v>0</v>
      </c>
      <c r="E451" s="68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</row>
    <row r="452" spans="1:256" ht="16.5" customHeight="1">
      <c r="A452" s="42" t="s">
        <v>457</v>
      </c>
      <c r="B452" s="68">
        <v>125000</v>
      </c>
      <c r="C452" s="68">
        <v>0</v>
      </c>
      <c r="D452" s="38">
        <f t="shared" si="22"/>
        <v>0</v>
      </c>
      <c r="E452" s="68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</row>
    <row r="453" spans="1:256" ht="26.25">
      <c r="A453" s="46" t="s">
        <v>458</v>
      </c>
      <c r="B453" s="69">
        <v>40000</v>
      </c>
      <c r="C453" s="69">
        <v>0</v>
      </c>
      <c r="D453" s="52">
        <f t="shared" si="22"/>
        <v>0</v>
      </c>
      <c r="E453" s="69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</row>
    <row r="454" spans="1:256" ht="21" customHeight="1">
      <c r="A454" s="27" t="s">
        <v>459</v>
      </c>
      <c r="B454" s="77">
        <f>SUM(B456,B464)</f>
        <v>0</v>
      </c>
      <c r="C454" s="77">
        <f>SUM(C456,C464)</f>
        <v>0</v>
      </c>
      <c r="D454" s="78">
        <f t="shared" si="22"/>
        <v>0</v>
      </c>
      <c r="E454" s="28">
        <f>C454/60618</f>
        <v>0</v>
      </c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</row>
    <row r="455" spans="1:256" ht="14.25">
      <c r="A455" s="48" t="s">
        <v>460</v>
      </c>
      <c r="B455" s="71">
        <f>SUM(B457,B466)</f>
        <v>0</v>
      </c>
      <c r="C455" s="71">
        <f>SUM(C457,C466)</f>
        <v>0</v>
      </c>
      <c r="D455" s="35">
        <f t="shared" si="22"/>
        <v>0</v>
      </c>
      <c r="E455" s="7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</row>
    <row r="456" spans="1:256" ht="14.25">
      <c r="A456" s="83" t="s">
        <v>461</v>
      </c>
      <c r="B456" s="72">
        <f>SUM(B458,B462)</f>
        <v>0</v>
      </c>
      <c r="C456" s="72">
        <f>SUM(C458,C462)</f>
        <v>0</v>
      </c>
      <c r="D456" s="39">
        <f t="shared" si="22"/>
        <v>0</v>
      </c>
      <c r="E456" s="17">
        <f>C456/60618</f>
        <v>0</v>
      </c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  <c r="BH456" s="40"/>
      <c r="BI456" s="40"/>
      <c r="BJ456" s="40"/>
      <c r="BK456" s="40"/>
      <c r="BL456" s="40"/>
      <c r="BM456" s="40"/>
      <c r="BN456" s="40"/>
      <c r="BO456" s="40"/>
      <c r="BP456" s="40"/>
      <c r="BQ456" s="40"/>
      <c r="BR456" s="40"/>
      <c r="BS456" s="40"/>
      <c r="BT456" s="40"/>
      <c r="BU456" s="40"/>
      <c r="BV456" s="40"/>
      <c r="BW456" s="40"/>
      <c r="BX456" s="40"/>
      <c r="BY456" s="40"/>
      <c r="BZ456" s="40"/>
      <c r="CA456" s="40"/>
      <c r="CB456" s="40"/>
      <c r="CC456" s="40"/>
      <c r="CD456" s="40"/>
      <c r="CE456" s="40"/>
      <c r="CF456" s="40"/>
      <c r="CG456" s="40"/>
      <c r="CH456" s="40"/>
      <c r="CI456" s="40"/>
      <c r="CJ456" s="40"/>
      <c r="CK456" s="40"/>
      <c r="CL456" s="40"/>
      <c r="CM456" s="40"/>
      <c r="CN456" s="40"/>
      <c r="CO456" s="40"/>
      <c r="CP456" s="40"/>
      <c r="CQ456" s="40"/>
      <c r="CR456" s="40"/>
      <c r="CS456" s="40"/>
      <c r="CT456" s="40"/>
      <c r="CU456" s="40"/>
      <c r="CV456" s="40"/>
      <c r="CW456" s="40"/>
      <c r="CX456" s="40"/>
      <c r="CY456" s="40"/>
      <c r="CZ456" s="40"/>
      <c r="DA456" s="40"/>
      <c r="DB456" s="40"/>
      <c r="DC456" s="40"/>
      <c r="DD456" s="40"/>
      <c r="DE456" s="40"/>
      <c r="DF456" s="40"/>
      <c r="DG456" s="40"/>
      <c r="DH456" s="40"/>
      <c r="DI456" s="40"/>
      <c r="DJ456" s="40"/>
      <c r="DK456" s="40"/>
      <c r="DL456" s="40"/>
      <c r="DM456" s="40"/>
      <c r="DN456" s="40"/>
      <c r="DO456" s="40"/>
      <c r="DP456" s="40"/>
      <c r="DQ456" s="40"/>
      <c r="DR456" s="40"/>
      <c r="DS456" s="40"/>
      <c r="DT456" s="40"/>
      <c r="DU456" s="40"/>
      <c r="DV456" s="40"/>
      <c r="DW456" s="40"/>
      <c r="DX456" s="40"/>
      <c r="DY456" s="40"/>
      <c r="DZ456" s="40"/>
      <c r="EA456" s="40"/>
      <c r="EB456" s="40"/>
      <c r="EC456" s="40"/>
      <c r="ED456" s="40"/>
      <c r="EE456" s="40"/>
      <c r="EF456" s="40"/>
      <c r="EG456" s="40"/>
      <c r="EH456" s="40"/>
      <c r="EI456" s="40"/>
      <c r="EJ456" s="40"/>
      <c r="EK456" s="40"/>
      <c r="EL456" s="40"/>
      <c r="EM456" s="40"/>
      <c r="EN456" s="40"/>
      <c r="EO456" s="40"/>
      <c r="EP456" s="40"/>
      <c r="EQ456" s="40"/>
      <c r="ER456" s="40"/>
      <c r="ES456" s="40"/>
      <c r="ET456" s="40"/>
      <c r="EU456" s="40"/>
      <c r="EV456" s="40"/>
      <c r="EW456" s="40"/>
      <c r="EX456" s="40"/>
      <c r="EY456" s="40"/>
      <c r="EZ456" s="40"/>
      <c r="FA456" s="40"/>
      <c r="FB456" s="40"/>
      <c r="FC456" s="40"/>
      <c r="FD456" s="40"/>
      <c r="FE456" s="40"/>
      <c r="FF456" s="40"/>
      <c r="FG456" s="40"/>
      <c r="FH456" s="40"/>
      <c r="FI456" s="40"/>
      <c r="FJ456" s="40"/>
      <c r="FK456" s="40"/>
      <c r="FL456" s="40"/>
      <c r="FM456" s="40"/>
      <c r="FN456" s="40"/>
      <c r="FO456" s="40"/>
      <c r="FP456" s="40"/>
      <c r="FQ456" s="40"/>
      <c r="FR456" s="40"/>
      <c r="FS456" s="40"/>
      <c r="FT456" s="40"/>
      <c r="FU456" s="40"/>
      <c r="FV456" s="40"/>
      <c r="FW456" s="40"/>
      <c r="FX456" s="40"/>
      <c r="FY456" s="40"/>
      <c r="FZ456" s="40"/>
      <c r="GA456" s="40"/>
      <c r="GB456" s="40"/>
      <c r="GC456" s="40"/>
      <c r="GD456" s="40"/>
      <c r="GE456" s="40"/>
      <c r="GF456" s="40"/>
      <c r="GG456" s="40"/>
      <c r="GH456" s="40"/>
      <c r="GI456" s="40"/>
      <c r="GJ456" s="40"/>
      <c r="GK456" s="40"/>
      <c r="GL456" s="40"/>
      <c r="GM456" s="40"/>
      <c r="GN456" s="40"/>
      <c r="GO456" s="40"/>
      <c r="GP456" s="40"/>
      <c r="GQ456" s="40"/>
      <c r="GR456" s="40"/>
      <c r="GS456" s="40"/>
      <c r="GT456" s="40"/>
      <c r="GU456" s="40"/>
      <c r="GV456" s="40"/>
      <c r="GW456" s="40"/>
      <c r="GX456" s="40"/>
      <c r="GY456" s="40"/>
      <c r="GZ456" s="40"/>
      <c r="HA456" s="40"/>
      <c r="HB456" s="40"/>
      <c r="HC456" s="40"/>
      <c r="HD456" s="40"/>
      <c r="HE456" s="40"/>
      <c r="HF456" s="40"/>
      <c r="HG456" s="40"/>
      <c r="HH456" s="40"/>
      <c r="HI456" s="40"/>
      <c r="HJ456" s="40"/>
      <c r="HK456" s="40"/>
      <c r="HL456" s="40"/>
      <c r="HM456" s="40"/>
      <c r="HN456" s="40"/>
      <c r="HO456" s="40"/>
      <c r="HP456" s="40"/>
      <c r="HQ456" s="40"/>
      <c r="HR456" s="40"/>
      <c r="HS456" s="40"/>
      <c r="HT456" s="40"/>
      <c r="HU456" s="40"/>
      <c r="HV456" s="40"/>
      <c r="HW456" s="40"/>
      <c r="HX456" s="40"/>
      <c r="HY456" s="40"/>
      <c r="HZ456" s="40"/>
      <c r="IA456" s="40"/>
      <c r="IB456" s="40"/>
      <c r="IC456" s="40"/>
      <c r="ID456" s="40"/>
      <c r="IE456" s="40"/>
      <c r="IF456" s="40"/>
      <c r="IG456" s="40"/>
      <c r="IH456" s="40"/>
      <c r="II456" s="40"/>
      <c r="IJ456" s="40"/>
      <c r="IK456" s="40"/>
      <c r="IL456" s="40"/>
      <c r="IM456" s="40"/>
      <c r="IN456" s="40"/>
      <c r="IO456" s="40"/>
      <c r="IP456" s="40"/>
      <c r="IQ456" s="40"/>
      <c r="IR456" s="40"/>
      <c r="IS456" s="40"/>
      <c r="IT456" s="40"/>
      <c r="IU456" s="40"/>
      <c r="IV456" s="40"/>
    </row>
    <row r="457" spans="1:256" ht="14.25">
      <c r="A457" s="42" t="s">
        <v>462</v>
      </c>
      <c r="B457" s="68">
        <f>SUM(B459:B461,B463)</f>
        <v>0</v>
      </c>
      <c r="C457" s="68">
        <f>SUM(C459:C461,C463)</f>
        <v>0</v>
      </c>
      <c r="D457" s="38">
        <f t="shared" si="22"/>
        <v>0</v>
      </c>
      <c r="E457" s="68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</row>
    <row r="458" spans="1:256" ht="14.25">
      <c r="A458" s="44" t="s">
        <v>463</v>
      </c>
      <c r="B458" s="67">
        <f>SUM(B459:B461)</f>
        <v>0</v>
      </c>
      <c r="C458" s="67">
        <f>SUM(C459:C461)</f>
        <v>0</v>
      </c>
      <c r="D458" s="38">
        <f t="shared" si="22"/>
        <v>0</v>
      </c>
      <c r="E458" s="67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</row>
    <row r="459" spans="1:256" ht="26.25">
      <c r="A459" s="42" t="s">
        <v>464</v>
      </c>
      <c r="B459" s="68">
        <v>35502</v>
      </c>
      <c r="C459" s="68">
        <v>36506</v>
      </c>
      <c r="D459" s="38">
        <f t="shared" si="22"/>
        <v>0</v>
      </c>
      <c r="E459" s="68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</row>
    <row r="460" spans="1:256" ht="14.25">
      <c r="A460" s="42" t="s">
        <v>465</v>
      </c>
      <c r="B460" s="68">
        <v>6319</v>
      </c>
      <c r="C460" s="68">
        <v>6498</v>
      </c>
      <c r="D460" s="38">
        <f t="shared" si="22"/>
        <v>0</v>
      </c>
      <c r="E460" s="68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</row>
    <row r="461" spans="1:256" ht="16.5" customHeight="1">
      <c r="A461" s="42" t="s">
        <v>466</v>
      </c>
      <c r="B461" s="68">
        <v>923</v>
      </c>
      <c r="C461" s="68">
        <v>840</v>
      </c>
      <c r="D461" s="38">
        <f t="shared" si="22"/>
        <v>0</v>
      </c>
      <c r="E461" s="68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</row>
    <row r="462" spans="1:256" ht="14.25">
      <c r="A462" s="84" t="s">
        <v>467</v>
      </c>
      <c r="B462" s="67">
        <f>SUM(B463)</f>
        <v>0</v>
      </c>
      <c r="C462" s="67">
        <f>SUM(C463)</f>
        <v>0</v>
      </c>
      <c r="D462" s="38">
        <f t="shared" si="22"/>
        <v>0</v>
      </c>
      <c r="E462" s="85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1"/>
      <c r="AQ462" s="51"/>
      <c r="AR462" s="51"/>
      <c r="AS462" s="51"/>
      <c r="AT462" s="51"/>
      <c r="AU462" s="51"/>
      <c r="AV462" s="51"/>
      <c r="AW462" s="51"/>
      <c r="AX462" s="51"/>
      <c r="AY462" s="51"/>
      <c r="AZ462" s="51"/>
      <c r="BA462" s="51"/>
      <c r="BB462" s="51"/>
      <c r="BC462" s="51"/>
      <c r="BD462" s="51"/>
      <c r="BE462" s="51"/>
      <c r="BF462" s="51"/>
      <c r="BG462" s="51"/>
      <c r="BH462" s="51"/>
      <c r="BI462" s="51"/>
      <c r="BJ462" s="51"/>
      <c r="BK462" s="51"/>
      <c r="BL462" s="51"/>
      <c r="BM462" s="51"/>
      <c r="BN462" s="51"/>
      <c r="BO462" s="51"/>
      <c r="BP462" s="51"/>
      <c r="BQ462" s="51"/>
      <c r="BR462" s="51"/>
      <c r="BS462" s="51"/>
      <c r="BT462" s="51"/>
      <c r="BU462" s="51"/>
      <c r="BV462" s="51"/>
      <c r="BW462" s="51"/>
      <c r="BX462" s="51"/>
      <c r="BY462" s="51"/>
      <c r="BZ462" s="51"/>
      <c r="CA462" s="51"/>
      <c r="CB462" s="51"/>
      <c r="CC462" s="51"/>
      <c r="CD462" s="51"/>
      <c r="CE462" s="51"/>
      <c r="CF462" s="51"/>
      <c r="CG462" s="51"/>
      <c r="CH462" s="51"/>
      <c r="CI462" s="51"/>
      <c r="CJ462" s="51"/>
      <c r="CK462" s="51"/>
      <c r="CL462" s="51"/>
      <c r="CM462" s="51"/>
      <c r="CN462" s="51"/>
      <c r="CO462" s="51"/>
      <c r="CP462" s="51"/>
      <c r="CQ462" s="51"/>
      <c r="CR462" s="51"/>
      <c r="CS462" s="51"/>
      <c r="CT462" s="51"/>
      <c r="CU462" s="51"/>
      <c r="CV462" s="51"/>
      <c r="CW462" s="51"/>
      <c r="CX462" s="51"/>
      <c r="CY462" s="51"/>
      <c r="CZ462" s="51"/>
      <c r="DA462" s="51"/>
      <c r="DB462" s="51"/>
      <c r="DC462" s="51"/>
      <c r="DD462" s="51"/>
      <c r="DE462" s="51"/>
      <c r="DF462" s="51"/>
      <c r="DG462" s="51"/>
      <c r="DH462" s="51"/>
      <c r="DI462" s="51"/>
      <c r="DJ462" s="51"/>
      <c r="DK462" s="51"/>
      <c r="DL462" s="51"/>
      <c r="DM462" s="51"/>
      <c r="DN462" s="51"/>
      <c r="DO462" s="51"/>
      <c r="DP462" s="51"/>
      <c r="DQ462" s="51"/>
      <c r="DR462" s="51"/>
      <c r="DS462" s="51"/>
      <c r="DT462" s="51"/>
      <c r="DU462" s="51"/>
      <c r="DV462" s="51"/>
      <c r="DW462" s="51"/>
      <c r="DX462" s="51"/>
      <c r="DY462" s="51"/>
      <c r="DZ462" s="51"/>
      <c r="EA462" s="51"/>
      <c r="EB462" s="51"/>
      <c r="EC462" s="51"/>
      <c r="ED462" s="51"/>
      <c r="EE462" s="51"/>
      <c r="EF462" s="51"/>
      <c r="EG462" s="51"/>
      <c r="EH462" s="51"/>
      <c r="EI462" s="51"/>
      <c r="EJ462" s="51"/>
      <c r="EK462" s="51"/>
      <c r="EL462" s="51"/>
      <c r="EM462" s="51"/>
      <c r="EN462" s="51"/>
      <c r="EO462" s="51"/>
      <c r="EP462" s="51"/>
      <c r="EQ462" s="51"/>
      <c r="ER462" s="51"/>
      <c r="ES462" s="51"/>
      <c r="ET462" s="51"/>
      <c r="EU462" s="51"/>
      <c r="EV462" s="51"/>
      <c r="EW462" s="51"/>
      <c r="EX462" s="51"/>
      <c r="EY462" s="51"/>
      <c r="EZ462" s="51"/>
      <c r="FA462" s="51"/>
      <c r="FB462" s="51"/>
      <c r="FC462" s="51"/>
      <c r="FD462" s="51"/>
      <c r="FE462" s="51"/>
      <c r="FF462" s="51"/>
      <c r="FG462" s="51"/>
      <c r="FH462" s="51"/>
      <c r="FI462" s="51"/>
      <c r="FJ462" s="51"/>
      <c r="FK462" s="51"/>
      <c r="FL462" s="51"/>
      <c r="FM462" s="51"/>
      <c r="FN462" s="51"/>
      <c r="FO462" s="51"/>
      <c r="FP462" s="51"/>
      <c r="FQ462" s="51"/>
      <c r="FR462" s="51"/>
      <c r="FS462" s="51"/>
      <c r="FT462" s="51"/>
      <c r="FU462" s="51"/>
      <c r="FV462" s="51"/>
      <c r="FW462" s="51"/>
      <c r="FX462" s="51"/>
      <c r="FY462" s="51"/>
      <c r="FZ462" s="51"/>
      <c r="GA462" s="51"/>
      <c r="GB462" s="51"/>
      <c r="GC462" s="51"/>
      <c r="GD462" s="51"/>
      <c r="GE462" s="51"/>
      <c r="GF462" s="51"/>
      <c r="GG462" s="51"/>
      <c r="GH462" s="51"/>
      <c r="GI462" s="51"/>
      <c r="GJ462" s="51"/>
      <c r="GK462" s="51"/>
      <c r="GL462" s="51"/>
      <c r="GM462" s="51"/>
      <c r="GN462" s="51"/>
      <c r="GO462" s="51"/>
      <c r="GP462" s="51"/>
      <c r="GQ462" s="51"/>
      <c r="GR462" s="51"/>
      <c r="GS462" s="51"/>
      <c r="GT462" s="51"/>
      <c r="GU462" s="51"/>
      <c r="GV462" s="51"/>
      <c r="GW462" s="51"/>
      <c r="GX462" s="51"/>
      <c r="GY462" s="51"/>
      <c r="GZ462" s="51"/>
      <c r="HA462" s="51"/>
      <c r="HB462" s="51"/>
      <c r="HC462" s="51"/>
      <c r="HD462" s="51"/>
      <c r="HE462" s="51"/>
      <c r="HF462" s="51"/>
      <c r="HG462" s="51"/>
      <c r="HH462" s="51"/>
      <c r="HI462" s="51"/>
      <c r="HJ462" s="51"/>
      <c r="HK462" s="51"/>
      <c r="HL462" s="51"/>
      <c r="HM462" s="51"/>
      <c r="HN462" s="51"/>
      <c r="HO462" s="51"/>
      <c r="HP462" s="51"/>
      <c r="HQ462" s="51"/>
      <c r="HR462" s="51"/>
      <c r="HS462" s="51"/>
      <c r="HT462" s="51"/>
      <c r="HU462" s="51"/>
      <c r="HV462" s="51"/>
      <c r="HW462" s="51"/>
      <c r="HX462" s="51"/>
      <c r="HY462" s="51"/>
      <c r="HZ462" s="51"/>
      <c r="IA462" s="51"/>
      <c r="IB462" s="51"/>
      <c r="IC462" s="51"/>
      <c r="ID462" s="51"/>
      <c r="IE462" s="51"/>
      <c r="IF462" s="51"/>
      <c r="IG462" s="51"/>
      <c r="IH462" s="51"/>
      <c r="II462" s="51"/>
      <c r="IJ462" s="51"/>
      <c r="IK462" s="51"/>
      <c r="IL462" s="51"/>
      <c r="IM462" s="51"/>
      <c r="IN462" s="51"/>
      <c r="IO462" s="51"/>
      <c r="IP462" s="51"/>
      <c r="IQ462" s="51"/>
      <c r="IR462" s="51"/>
      <c r="IS462" s="51"/>
      <c r="IT462" s="51"/>
      <c r="IU462" s="51"/>
      <c r="IV462" s="51"/>
    </row>
    <row r="463" spans="1:256" ht="14.25">
      <c r="A463" s="42" t="s">
        <v>468</v>
      </c>
      <c r="B463" s="68">
        <v>40000</v>
      </c>
      <c r="C463" s="68">
        <v>0</v>
      </c>
      <c r="D463" s="38">
        <f t="shared" si="22"/>
        <v>0</v>
      </c>
      <c r="E463" s="86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</row>
    <row r="464" spans="1:256" ht="14.25">
      <c r="A464" s="16" t="s">
        <v>469</v>
      </c>
      <c r="B464" s="72">
        <f>SUM(B465)</f>
        <v>0</v>
      </c>
      <c r="C464" s="72">
        <f>SUM(C465)</f>
        <v>0</v>
      </c>
      <c r="D464" s="39">
        <f t="shared" si="22"/>
        <v>0</v>
      </c>
      <c r="E464" s="17">
        <f>C464/60618</f>
        <v>0</v>
      </c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73"/>
      <c r="AD464" s="73"/>
      <c r="AE464" s="73"/>
      <c r="AF464" s="73"/>
      <c r="AG464" s="73"/>
      <c r="AH464" s="73"/>
      <c r="AI464" s="73"/>
      <c r="AJ464" s="73"/>
      <c r="AK464" s="73"/>
      <c r="AL464" s="73"/>
      <c r="AM464" s="73"/>
      <c r="AN464" s="73"/>
      <c r="AO464" s="73"/>
      <c r="AP464" s="73"/>
      <c r="AQ464" s="73"/>
      <c r="AR464" s="73"/>
      <c r="AS464" s="73"/>
      <c r="AT464" s="73"/>
      <c r="AU464" s="73"/>
      <c r="AV464" s="73"/>
      <c r="AW464" s="73"/>
      <c r="AX464" s="73"/>
      <c r="AY464" s="73"/>
      <c r="AZ464" s="73"/>
      <c r="BA464" s="73"/>
      <c r="BB464" s="73"/>
      <c r="BC464" s="73"/>
      <c r="BD464" s="73"/>
      <c r="BE464" s="73"/>
      <c r="BF464" s="73"/>
      <c r="BG464" s="73"/>
      <c r="BH464" s="73"/>
      <c r="BI464" s="73"/>
      <c r="BJ464" s="73"/>
      <c r="BK464" s="73"/>
      <c r="BL464" s="73"/>
      <c r="BM464" s="73"/>
      <c r="BN464" s="73"/>
      <c r="BO464" s="73"/>
      <c r="BP464" s="73"/>
      <c r="BQ464" s="73"/>
      <c r="BR464" s="73"/>
      <c r="BS464" s="73"/>
      <c r="BT464" s="73"/>
      <c r="BU464" s="73"/>
      <c r="BV464" s="73"/>
      <c r="BW464" s="73"/>
      <c r="BX464" s="73"/>
      <c r="BY464" s="73"/>
      <c r="BZ464" s="73"/>
      <c r="CA464" s="73"/>
      <c r="CB464" s="73"/>
      <c r="CC464" s="73"/>
      <c r="CD464" s="73"/>
      <c r="CE464" s="73"/>
      <c r="CF464" s="73"/>
      <c r="CG464" s="73"/>
      <c r="CH464" s="73"/>
      <c r="CI464" s="73"/>
      <c r="CJ464" s="73"/>
      <c r="CK464" s="73"/>
      <c r="CL464" s="73"/>
      <c r="CM464" s="73"/>
      <c r="CN464" s="73"/>
      <c r="CO464" s="73"/>
      <c r="CP464" s="73"/>
      <c r="CQ464" s="73"/>
      <c r="CR464" s="73"/>
      <c r="CS464" s="73"/>
      <c r="CT464" s="73"/>
      <c r="CU464" s="73"/>
      <c r="CV464" s="73"/>
      <c r="CW464" s="73"/>
      <c r="CX464" s="73"/>
      <c r="CY464" s="73"/>
      <c r="CZ464" s="73"/>
      <c r="DA464" s="73"/>
      <c r="DB464" s="73"/>
      <c r="DC464" s="73"/>
      <c r="DD464" s="73"/>
      <c r="DE464" s="73"/>
      <c r="DF464" s="73"/>
      <c r="DG464" s="73"/>
      <c r="DH464" s="73"/>
      <c r="DI464" s="73"/>
      <c r="DJ464" s="73"/>
      <c r="DK464" s="73"/>
      <c r="DL464" s="73"/>
      <c r="DM464" s="73"/>
      <c r="DN464" s="73"/>
      <c r="DO464" s="73"/>
      <c r="DP464" s="73"/>
      <c r="DQ464" s="73"/>
      <c r="DR464" s="73"/>
      <c r="DS464" s="73"/>
      <c r="DT464" s="73"/>
      <c r="DU464" s="73"/>
      <c r="DV464" s="73"/>
      <c r="DW464" s="73"/>
      <c r="DX464" s="73"/>
      <c r="DY464" s="73"/>
      <c r="DZ464" s="73"/>
      <c r="EA464" s="73"/>
      <c r="EB464" s="73"/>
      <c r="EC464" s="73"/>
      <c r="ED464" s="73"/>
      <c r="EE464" s="73"/>
      <c r="EF464" s="73"/>
      <c r="EG464" s="73"/>
      <c r="EH464" s="73"/>
      <c r="EI464" s="73"/>
      <c r="EJ464" s="73"/>
      <c r="EK464" s="73"/>
      <c r="EL464" s="73"/>
      <c r="EM464" s="73"/>
      <c r="EN464" s="73"/>
      <c r="EO464" s="73"/>
      <c r="EP464" s="73"/>
      <c r="EQ464" s="73"/>
      <c r="ER464" s="73"/>
      <c r="ES464" s="73"/>
      <c r="ET464" s="73"/>
      <c r="EU464" s="73"/>
      <c r="EV464" s="73"/>
      <c r="EW464" s="73"/>
      <c r="EX464" s="73"/>
      <c r="EY464" s="73"/>
      <c r="EZ464" s="73"/>
      <c r="FA464" s="73"/>
      <c r="FB464" s="73"/>
      <c r="FC464" s="73"/>
      <c r="FD464" s="73"/>
      <c r="FE464" s="73"/>
      <c r="FF464" s="73"/>
      <c r="FG464" s="73"/>
      <c r="FH464" s="73"/>
      <c r="FI464" s="73"/>
      <c r="FJ464" s="73"/>
      <c r="FK464" s="73"/>
      <c r="FL464" s="73"/>
      <c r="FM464" s="73"/>
      <c r="FN464" s="73"/>
      <c r="FO464" s="73"/>
      <c r="FP464" s="73"/>
      <c r="FQ464" s="73"/>
      <c r="FR464" s="73"/>
      <c r="FS464" s="73"/>
      <c r="FT464" s="73"/>
      <c r="FU464" s="73"/>
      <c r="FV464" s="73"/>
      <c r="FW464" s="73"/>
      <c r="FX464" s="73"/>
      <c r="FY464" s="73"/>
      <c r="FZ464" s="73"/>
      <c r="GA464" s="73"/>
      <c r="GB464" s="73"/>
      <c r="GC464" s="73"/>
      <c r="GD464" s="73"/>
      <c r="GE464" s="73"/>
      <c r="GF464" s="73"/>
      <c r="GG464" s="73"/>
      <c r="GH464" s="73"/>
      <c r="GI464" s="73"/>
      <c r="GJ464" s="73"/>
      <c r="GK464" s="73"/>
      <c r="GL464" s="73"/>
      <c r="GM464" s="73"/>
      <c r="GN464" s="73"/>
      <c r="GO464" s="73"/>
      <c r="GP464" s="73"/>
      <c r="GQ464" s="73"/>
      <c r="GR464" s="73"/>
      <c r="GS464" s="73"/>
      <c r="GT464" s="73"/>
      <c r="GU464" s="73"/>
      <c r="GV464" s="73"/>
      <c r="GW464" s="73"/>
      <c r="GX464" s="73"/>
      <c r="GY464" s="73"/>
      <c r="GZ464" s="73"/>
      <c r="HA464" s="73"/>
      <c r="HB464" s="73"/>
      <c r="HC464" s="73"/>
      <c r="HD464" s="73"/>
      <c r="HE464" s="73"/>
      <c r="HF464" s="73"/>
      <c r="HG464" s="73"/>
      <c r="HH464" s="73"/>
      <c r="HI464" s="73"/>
      <c r="HJ464" s="73"/>
      <c r="HK464" s="73"/>
      <c r="HL464" s="73"/>
      <c r="HM464" s="73"/>
      <c r="HN464" s="73"/>
      <c r="HO464" s="73"/>
      <c r="HP464" s="73"/>
      <c r="HQ464" s="73"/>
      <c r="HR464" s="73"/>
      <c r="HS464" s="73"/>
      <c r="HT464" s="73"/>
      <c r="HU464" s="73"/>
      <c r="HV464" s="73"/>
      <c r="HW464" s="73"/>
      <c r="HX464" s="73"/>
      <c r="HY464" s="73"/>
      <c r="HZ464" s="73"/>
      <c r="IA464" s="73"/>
      <c r="IB464" s="73"/>
      <c r="IC464" s="73"/>
      <c r="ID464" s="73"/>
      <c r="IE464" s="73"/>
      <c r="IF464" s="73"/>
      <c r="IG464" s="73"/>
      <c r="IH464" s="73"/>
      <c r="II464" s="73"/>
      <c r="IJ464" s="73"/>
      <c r="IK464" s="73"/>
      <c r="IL464" s="73"/>
      <c r="IM464" s="73"/>
      <c r="IN464" s="73"/>
      <c r="IO464" s="73"/>
      <c r="IP464" s="73"/>
      <c r="IQ464" s="73"/>
      <c r="IR464" s="73"/>
      <c r="IS464" s="73"/>
      <c r="IT464" s="73"/>
      <c r="IU464" s="73"/>
      <c r="IV464" s="73"/>
    </row>
    <row r="465" spans="1:256" ht="14.25">
      <c r="A465" s="44" t="s">
        <v>470</v>
      </c>
      <c r="B465" s="67">
        <f>SUM(B466)</f>
        <v>0</v>
      </c>
      <c r="C465" s="67">
        <f>SUM(C466)</f>
        <v>0</v>
      </c>
      <c r="D465" s="38">
        <f t="shared" si="22"/>
        <v>0</v>
      </c>
      <c r="E465" s="85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1"/>
      <c r="AQ465" s="51"/>
      <c r="AR465" s="51"/>
      <c r="AS465" s="51"/>
      <c r="AT465" s="51"/>
      <c r="AU465" s="51"/>
      <c r="AV465" s="51"/>
      <c r="AW465" s="51"/>
      <c r="AX465" s="51"/>
      <c r="AY465" s="51"/>
      <c r="AZ465" s="51"/>
      <c r="BA465" s="51"/>
      <c r="BB465" s="51"/>
      <c r="BC465" s="51"/>
      <c r="BD465" s="51"/>
      <c r="BE465" s="51"/>
      <c r="BF465" s="51"/>
      <c r="BG465" s="51"/>
      <c r="BH465" s="51"/>
      <c r="BI465" s="51"/>
      <c r="BJ465" s="51"/>
      <c r="BK465" s="51"/>
      <c r="BL465" s="51"/>
      <c r="BM465" s="51"/>
      <c r="BN465" s="51"/>
      <c r="BO465" s="51"/>
      <c r="BP465" s="51"/>
      <c r="BQ465" s="51"/>
      <c r="BR465" s="51"/>
      <c r="BS465" s="51"/>
      <c r="BT465" s="51"/>
      <c r="BU465" s="51"/>
      <c r="BV465" s="51"/>
      <c r="BW465" s="51"/>
      <c r="BX465" s="51"/>
      <c r="BY465" s="51"/>
      <c r="BZ465" s="51"/>
      <c r="CA465" s="51"/>
      <c r="CB465" s="51"/>
      <c r="CC465" s="51"/>
      <c r="CD465" s="51"/>
      <c r="CE465" s="51"/>
      <c r="CF465" s="51"/>
      <c r="CG465" s="51"/>
      <c r="CH465" s="51"/>
      <c r="CI465" s="51"/>
      <c r="CJ465" s="51"/>
      <c r="CK465" s="51"/>
      <c r="CL465" s="51"/>
      <c r="CM465" s="51"/>
      <c r="CN465" s="51"/>
      <c r="CO465" s="51"/>
      <c r="CP465" s="51"/>
      <c r="CQ465" s="51"/>
      <c r="CR465" s="51"/>
      <c r="CS465" s="51"/>
      <c r="CT465" s="51"/>
      <c r="CU465" s="51"/>
      <c r="CV465" s="51"/>
      <c r="CW465" s="51"/>
      <c r="CX465" s="51"/>
      <c r="CY465" s="51"/>
      <c r="CZ465" s="51"/>
      <c r="DA465" s="51"/>
      <c r="DB465" s="51"/>
      <c r="DC465" s="51"/>
      <c r="DD465" s="51"/>
      <c r="DE465" s="51"/>
      <c r="DF465" s="51"/>
      <c r="DG465" s="51"/>
      <c r="DH465" s="51"/>
      <c r="DI465" s="51"/>
      <c r="DJ465" s="51"/>
      <c r="DK465" s="51"/>
      <c r="DL465" s="51"/>
      <c r="DM465" s="51"/>
      <c r="DN465" s="51"/>
      <c r="DO465" s="51"/>
      <c r="DP465" s="51"/>
      <c r="DQ465" s="51"/>
      <c r="DR465" s="51"/>
      <c r="DS465" s="51"/>
      <c r="DT465" s="51"/>
      <c r="DU465" s="51"/>
      <c r="DV465" s="51"/>
      <c r="DW465" s="51"/>
      <c r="DX465" s="51"/>
      <c r="DY465" s="51"/>
      <c r="DZ465" s="51"/>
      <c r="EA465" s="51"/>
      <c r="EB465" s="51"/>
      <c r="EC465" s="51"/>
      <c r="ED465" s="51"/>
      <c r="EE465" s="51"/>
      <c r="EF465" s="51"/>
      <c r="EG465" s="51"/>
      <c r="EH465" s="51"/>
      <c r="EI465" s="51"/>
      <c r="EJ465" s="51"/>
      <c r="EK465" s="51"/>
      <c r="EL465" s="51"/>
      <c r="EM465" s="51"/>
      <c r="EN465" s="51"/>
      <c r="EO465" s="51"/>
      <c r="EP465" s="51"/>
      <c r="EQ465" s="51"/>
      <c r="ER465" s="51"/>
      <c r="ES465" s="51"/>
      <c r="ET465" s="51"/>
      <c r="EU465" s="51"/>
      <c r="EV465" s="51"/>
      <c r="EW465" s="51"/>
      <c r="EX465" s="51"/>
      <c r="EY465" s="51"/>
      <c r="EZ465" s="51"/>
      <c r="FA465" s="51"/>
      <c r="FB465" s="51"/>
      <c r="FC465" s="51"/>
      <c r="FD465" s="51"/>
      <c r="FE465" s="51"/>
      <c r="FF465" s="51"/>
      <c r="FG465" s="51"/>
      <c r="FH465" s="51"/>
      <c r="FI465" s="51"/>
      <c r="FJ465" s="51"/>
      <c r="FK465" s="51"/>
      <c r="FL465" s="51"/>
      <c r="FM465" s="51"/>
      <c r="FN465" s="51"/>
      <c r="FO465" s="51"/>
      <c r="FP465" s="51"/>
      <c r="FQ465" s="51"/>
      <c r="FR465" s="51"/>
      <c r="FS465" s="51"/>
      <c r="FT465" s="51"/>
      <c r="FU465" s="51"/>
      <c r="FV465" s="51"/>
      <c r="FW465" s="51"/>
      <c r="FX465" s="51"/>
      <c r="FY465" s="51"/>
      <c r="FZ465" s="51"/>
      <c r="GA465" s="51"/>
      <c r="GB465" s="51"/>
      <c r="GC465" s="51"/>
      <c r="GD465" s="51"/>
      <c r="GE465" s="51"/>
      <c r="GF465" s="51"/>
      <c r="GG465" s="51"/>
      <c r="GH465" s="51"/>
      <c r="GI465" s="51"/>
      <c r="GJ465" s="51"/>
      <c r="GK465" s="51"/>
      <c r="GL465" s="51"/>
      <c r="GM465" s="51"/>
      <c r="GN465" s="51"/>
      <c r="GO465" s="51"/>
      <c r="GP465" s="51"/>
      <c r="GQ465" s="51"/>
      <c r="GR465" s="51"/>
      <c r="GS465" s="51"/>
      <c r="GT465" s="51"/>
      <c r="GU465" s="51"/>
      <c r="GV465" s="51"/>
      <c r="GW465" s="51"/>
      <c r="GX465" s="51"/>
      <c r="GY465" s="51"/>
      <c r="GZ465" s="51"/>
      <c r="HA465" s="51"/>
      <c r="HB465" s="51"/>
      <c r="HC465" s="51"/>
      <c r="HD465" s="51"/>
      <c r="HE465" s="51"/>
      <c r="HF465" s="51"/>
      <c r="HG465" s="51"/>
      <c r="HH465" s="51"/>
      <c r="HI465" s="51"/>
      <c r="HJ465" s="51"/>
      <c r="HK465" s="51"/>
      <c r="HL465" s="51"/>
      <c r="HM465" s="51"/>
      <c r="HN465" s="51"/>
      <c r="HO465" s="51"/>
      <c r="HP465" s="51"/>
      <c r="HQ465" s="51"/>
      <c r="HR465" s="51"/>
      <c r="HS465" s="51"/>
      <c r="HT465" s="51"/>
      <c r="HU465" s="51"/>
      <c r="HV465" s="51"/>
      <c r="HW465" s="51"/>
      <c r="HX465" s="51"/>
      <c r="HY465" s="51"/>
      <c r="HZ465" s="51"/>
      <c r="IA465" s="51"/>
      <c r="IB465" s="51"/>
      <c r="IC465" s="51"/>
      <c r="ID465" s="51"/>
      <c r="IE465" s="51"/>
      <c r="IF465" s="51"/>
      <c r="IG465" s="51"/>
      <c r="IH465" s="51"/>
      <c r="II465" s="51"/>
      <c r="IJ465" s="51"/>
      <c r="IK465" s="51"/>
      <c r="IL465" s="51"/>
      <c r="IM465" s="51"/>
      <c r="IN465" s="51"/>
      <c r="IO465" s="51"/>
      <c r="IP465" s="51"/>
      <c r="IQ465" s="51"/>
      <c r="IR465" s="51"/>
      <c r="IS465" s="51"/>
      <c r="IT465" s="51"/>
      <c r="IU465" s="51"/>
      <c r="IV465" s="51"/>
    </row>
    <row r="466" spans="1:256" ht="14.25">
      <c r="A466" s="42" t="s">
        <v>471</v>
      </c>
      <c r="B466" s="68">
        <v>11980</v>
      </c>
      <c r="C466" s="68">
        <v>0</v>
      </c>
      <c r="D466" s="38">
        <f t="shared" si="22"/>
        <v>0</v>
      </c>
      <c r="E466" s="86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</row>
  </sheetData>
  <mergeCells count="7">
    <mergeCell ref="B1:E1"/>
    <mergeCell ref="D3:E3"/>
    <mergeCell ref="D4:E4"/>
    <mergeCell ref="D5:E5"/>
    <mergeCell ref="D6:E6"/>
    <mergeCell ref="A8:E8"/>
    <mergeCell ref="A10:B10"/>
  </mergeCells>
  <printOptions horizontalCentered="1"/>
  <pageMargins left="0.7875" right="0.7875" top="0.9840277777777778" bottom="0.9840277777777778" header="0.5" footer="0.5"/>
  <pageSetup cellComments="asDisplayed" firstPageNumber="1" useFirstPageNumber="1" horizontalDpi="300" verticalDpi="300" orientation="portrait" paperSize="9" scale="80"/>
  <headerFooter alignWithMargins="0">
    <oddFooter>&amp;CStrona &amp;P</oddFooter>
  </headerFooter>
  <rowBreaks count="2" manualBreakCount="2">
    <brk id="366" max="255" man="1"/>
    <brk id="4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2004-03-12T13:41:54Z</cp:lastPrinted>
  <dcterms:created xsi:type="dcterms:W3CDTF">2002-11-18T12:39:32Z</dcterms:created>
  <dcterms:modified xsi:type="dcterms:W3CDTF">2004-03-14T11:10:09Z</dcterms:modified>
  <cp:category/>
  <cp:version/>
  <cp:contentType/>
  <cp:contentStatus/>
  <cp:revision>1</cp:revision>
</cp:coreProperties>
</file>