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'Arkusz1'!$A$1:$F$191</definedName>
  </definedNames>
  <calcPr fullCalcOnLoad="1"/>
</workbook>
</file>

<file path=xl/sharedStrings.xml><?xml version="1.0" encoding="utf-8"?>
<sst xmlns="http://schemas.openxmlformats.org/spreadsheetml/2006/main" count="315" uniqueCount="315">
  <si>
    <t>Załącznik Nr 1</t>
  </si>
  <si>
    <t>do sprawozdania</t>
  </si>
  <si>
    <t>z wykonania budżetu</t>
  </si>
  <si>
    <t>za 2003 rok</t>
  </si>
  <si>
    <t>Sprawozdanie z wykonania prognozy dochodów budżetowych za 2003 rok</t>
  </si>
  <si>
    <t>Wyszczególnienie : dział - rozdział - paragraf</t>
  </si>
  <si>
    <t>Plan na 2003 r. wg uchwały budżetowej</t>
  </si>
  <si>
    <t>Plan po zmianach  na 2003 r.</t>
  </si>
  <si>
    <t>Wykonanie za 2003 r.</t>
  </si>
  <si>
    <t>%              4 : 3</t>
  </si>
  <si>
    <t>I. Dochody budżetowe - ogółem</t>
  </si>
  <si>
    <t>1. Dochody - zadania własne</t>
  </si>
  <si>
    <t>010</t>
  </si>
  <si>
    <t>Rolnictwo i łowiectwo</t>
  </si>
  <si>
    <t>01010</t>
  </si>
  <si>
    <t>Infrastruktura wodociągowa i sanitacyjna wsi</t>
  </si>
  <si>
    <t>§ 075</t>
  </si>
  <si>
    <t>dochody z najmu i dzierżawy wyrobów i składników majątkowych Skarbu Państwa lub jednostek samorządu terytorialnego lub innych umów o podobnym charakterze</t>
  </si>
  <si>
    <t>§ 629</t>
  </si>
  <si>
    <t>środki  na dofinansowanie inwestycji własnych gmin</t>
  </si>
  <si>
    <t>01095</t>
  </si>
  <si>
    <t>Pozostała działalność</t>
  </si>
  <si>
    <t>§ 075</t>
  </si>
  <si>
    <t>dochody z najmu i dzierżawy wyrobów i składników majątkowych Skarbu Państwa lub jednostek samorządu terytorialnego lub innych umów o podobnym charakterze</t>
  </si>
  <si>
    <t>§ 270</t>
  </si>
  <si>
    <t>środki na dofinansowanie własncyh zadań bieżących gmin, powiatów, samorządow województw pozyskane z innych źródeł</t>
  </si>
  <si>
    <t>Transport i łączność</t>
  </si>
  <si>
    <t>Pozostała działalność</t>
  </si>
  <si>
    <t>§ 629</t>
  </si>
  <si>
    <t>środki  na dofinansowanie inwestycji własnych gmin</t>
  </si>
  <si>
    <t>630</t>
  </si>
  <si>
    <t>Turystyka</t>
  </si>
  <si>
    <t>63095</t>
  </si>
  <si>
    <t>Pozostała działalność</t>
  </si>
  <si>
    <t>§ 270</t>
  </si>
  <si>
    <t>środki na dofinansowanie własncyh zadań bieżących gmin, powiatów, samorządow województw pozyskane z innych źródeł</t>
  </si>
  <si>
    <t>§ 629</t>
  </si>
  <si>
    <t>środki na dofinansowanie inwestycji własnych gmin</t>
  </si>
  <si>
    <t>Gospodarka mieszkaniowa</t>
  </si>
  <si>
    <t>Różne jednostki obsługi gospodarki mieszkaniowej</t>
  </si>
  <si>
    <t>§ 075</t>
  </si>
  <si>
    <t>dochody z najmu i dzierżawy wyrobów i składników majątkowych Skarbu Państwa lub jednostek samorządu terytorialnego lub innych umów o podobnym charakterze</t>
  </si>
  <si>
    <t>Gospodarka gruntami i nieruchomościami</t>
  </si>
  <si>
    <t>§ 047</t>
  </si>
  <si>
    <t>wpływy z opłat za zarząd, użytkowanie i użytkowanie wieczyste</t>
  </si>
  <si>
    <t>§ 075</t>
  </si>
  <si>
    <t>dochody z najmu i dzierżawy wyrobów i składników majątkowych Skarbu Państwa lub jednostek samorządu terytorialnego lub innych umów o podobnym charakterze</t>
  </si>
  <si>
    <t>§ 076</t>
  </si>
  <si>
    <t>wpływy z tytułu przekształcenia prawa użytkowanie wieczystego przysługującego osobom fizycznym w prawo własności</t>
  </si>
  <si>
    <t>§ 077</t>
  </si>
  <si>
    <t>wpłaty z tytułu odpłatnego nabycia praw własności</t>
  </si>
  <si>
    <t>§ 084</t>
  </si>
  <si>
    <t>wpływy ze sprzedaży wyrobów i składników majątkowych</t>
  </si>
  <si>
    <t>§ 092</t>
  </si>
  <si>
    <t>pozostałe odsetki</t>
  </si>
  <si>
    <t>§ 096</t>
  </si>
  <si>
    <t>otrzymane spadki i zapisy w postaci pieniężnej</t>
  </si>
  <si>
    <t>Administracja publiczna</t>
  </si>
  <si>
    <t>Urzędy gmin</t>
  </si>
  <si>
    <t>§ 045</t>
  </si>
  <si>
    <t>wpływy z opłat za czynności urzędowe</t>
  </si>
  <si>
    <t>§ 069</t>
  </si>
  <si>
    <t>wpływy z różnych dochodów</t>
  </si>
  <si>
    <t>§ 075</t>
  </si>
  <si>
    <t>dochody z najmu i dzierżawy wyrobów i składników majątkowych Skarbu Państwa lub jednostek samorządu terytorialnego lub innych umów o podobnym charakterze</t>
  </si>
  <si>
    <t>§ 097</t>
  </si>
  <si>
    <t>wpływy z rożnych dochodów</t>
  </si>
  <si>
    <t>Pozostała działalność</t>
  </si>
  <si>
    <t>§ 048</t>
  </si>
  <si>
    <t>wpływy z opłat za zezwolenia na sprzedaż alkoholu</t>
  </si>
  <si>
    <t>Bezpieczeństwo publiczne i ochrona przeciwpożarowa</t>
  </si>
  <si>
    <t>Straż Miejska</t>
  </si>
  <si>
    <t>§ 057</t>
  </si>
  <si>
    <t>grzywny, mandaty i inne kary pieniężne od ludności</t>
  </si>
  <si>
    <t>Dochody od osób prawnych, osób fizycznych i od innych jednostek nie posiadających osobowości prawnej</t>
  </si>
  <si>
    <t>Wpływy z podatku dochodowego od osób fizycznych</t>
  </si>
  <si>
    <t>§ 035</t>
  </si>
  <si>
    <t>podatek od działalności gospodarczej osób fizycznych, opłacany w formie karty podatkowej</t>
  </si>
  <si>
    <t>§ 091</t>
  </si>
  <si>
    <t>odsetki od nieterminowych wpłat z tytułu podatków</t>
  </si>
  <si>
    <t>Wpływy z podatku rolnego, podatku leśnego, podatku od czynności cywilnoprawnych oraz podatków i opłat lokalnych od osób prawnych i innych jednostek organizacyjnych</t>
  </si>
  <si>
    <t>§ 031</t>
  </si>
  <si>
    <t>podatek od nieruchomości</t>
  </si>
  <si>
    <t>§ 032</t>
  </si>
  <si>
    <t>podatek rolny</t>
  </si>
  <si>
    <t>§ 033</t>
  </si>
  <si>
    <t>podatek leśny</t>
  </si>
  <si>
    <t>§ 034</t>
  </si>
  <si>
    <t>podatek od środków transportowych</t>
  </si>
  <si>
    <t>§ 050</t>
  </si>
  <si>
    <t>podatek od czynności cywilnoprawnych</t>
  </si>
  <si>
    <t>§ 091</t>
  </si>
  <si>
    <t>odsetki od nieterminowych wpłat z tytułu podatków</t>
  </si>
  <si>
    <t>Wpływy z podatku rolnego, podatku leśnego, podatku od spadków i darowizn, podatku od czynności cywilnoprawnych oraz podatków i opłat lokalnych od osób fizycznych</t>
  </si>
  <si>
    <t>§ 031</t>
  </si>
  <si>
    <t>podatek od nieruchomości</t>
  </si>
  <si>
    <t>§ 032</t>
  </si>
  <si>
    <t>podatek rolny</t>
  </si>
  <si>
    <t>§ 033</t>
  </si>
  <si>
    <t>podatek leśny</t>
  </si>
  <si>
    <t>§ 034</t>
  </si>
  <si>
    <t>podatek od środków transportowych</t>
  </si>
  <si>
    <t>§ 036</t>
  </si>
  <si>
    <t>podatek od spadków i darowizn</t>
  </si>
  <si>
    <t>§ 037</t>
  </si>
  <si>
    <t>podatek od posiadania psów</t>
  </si>
  <si>
    <t>§ 043</t>
  </si>
  <si>
    <t>wpływy z opłaty targowej</t>
  </si>
  <si>
    <t>§ 050</t>
  </si>
  <si>
    <t>podatek od czynności cywilnoprawnych</t>
  </si>
  <si>
    <t>§ 091</t>
  </si>
  <si>
    <t>odsetki od nieterminowych wpłat z tytułu podatków  i opłat</t>
  </si>
  <si>
    <t>§ 092</t>
  </si>
  <si>
    <t>pozostałe odsetki</t>
  </si>
  <si>
    <t>§ 056</t>
  </si>
  <si>
    <t>zaległości z podatków zniesionych</t>
  </si>
  <si>
    <t>Wpływy z innych opłat stanowiących dochody jednostek samorządu terytorialnego</t>
  </si>
  <si>
    <t>§ 041</t>
  </si>
  <si>
    <t>wpływy z opłaty skarbowej</t>
  </si>
  <si>
    <t>§ 091</t>
  </si>
  <si>
    <t>odsetki od nieterminowych wpłat z tytułu podatków  i opłat</t>
  </si>
  <si>
    <t>Udziały gmin w podatkach stanowiących udział budżetu państwa</t>
  </si>
  <si>
    <t>§ 001</t>
  </si>
  <si>
    <t>podatek dochodowy od osób fizycznych</t>
  </si>
  <si>
    <t>§ 002</t>
  </si>
  <si>
    <t>podatek dochodowy od osób prawnych</t>
  </si>
  <si>
    <t>Różne rozliczenia</t>
  </si>
  <si>
    <t>Część oświatowa subwencji ogólnej dla jednostek samorządu terytorialnego</t>
  </si>
  <si>
    <t>§ 292</t>
  </si>
  <si>
    <t>subwencje ogólne z budżetu państwa</t>
  </si>
  <si>
    <t>Część podstawowa subwencji ogólnej dla gmin</t>
  </si>
  <si>
    <t>§ 292</t>
  </si>
  <si>
    <t>subwencje ogólne z budżetu państwa</t>
  </si>
  <si>
    <t>Część rekompensująca subwencji ogólnej dla gmin</t>
  </si>
  <si>
    <t>§ 292</t>
  </si>
  <si>
    <t>subwencje ogólne z budżetu państwa</t>
  </si>
  <si>
    <t>75809</t>
  </si>
  <si>
    <t>Rozliczenia między jednostkami samorządu terytorialnego</t>
  </si>
  <si>
    <t>§ 271</t>
  </si>
  <si>
    <t>wpływy z pomocy finansowej udzielanej między jednostkami samorządu terytorialnego</t>
  </si>
  <si>
    <t>§  633</t>
  </si>
  <si>
    <t>dotacje celowe otrzymane z samorządu województwa na inwestycje i zakupy inwestycyjne realizowane na podstawie porozumień</t>
  </si>
  <si>
    <t>Różne rozliczenia finansowe</t>
  </si>
  <si>
    <t>§ 092</t>
  </si>
  <si>
    <t>pozostałe odsetki</t>
  </si>
  <si>
    <t>§ 096</t>
  </si>
  <si>
    <t>otrzymane spadki, zapisy i darowizny w postaci pieniężnej</t>
  </si>
  <si>
    <t>§ 097</t>
  </si>
  <si>
    <t>wpływy z różnych dochodów</t>
  </si>
  <si>
    <t>Wpływy do wyjaśnienia</t>
  </si>
  <si>
    <t>§ 298</t>
  </si>
  <si>
    <t>Wpływy do wyjaśnienia</t>
  </si>
  <si>
    <t>75816</t>
  </si>
  <si>
    <t>Wpływy do rozliczenia</t>
  </si>
  <si>
    <t>§ 298</t>
  </si>
  <si>
    <t>wpływy do wyjaśnienia</t>
  </si>
  <si>
    <t>Oświata i wychowanie</t>
  </si>
  <si>
    <t>Szkoły podstawowe</t>
  </si>
  <si>
    <t>§ 075</t>
  </si>
  <si>
    <t>dochody z najmu i dzierżawy wyrobów i składników majątkowych Skarbu Państwa lub jednostek samorządu terytorialnego lub innych umów o podobnym charakterze</t>
  </si>
  <si>
    <t>§ 083</t>
  </si>
  <si>
    <t>wpływy z usług</t>
  </si>
  <si>
    <t>§ 097</t>
  </si>
  <si>
    <t>wpływy z różnych dochodów</t>
  </si>
  <si>
    <t>80104</t>
  </si>
  <si>
    <t>Przedszkola</t>
  </si>
  <si>
    <t>§ 083</t>
  </si>
  <si>
    <t>wpływy z usług</t>
  </si>
  <si>
    <t>Gimnazja</t>
  </si>
  <si>
    <t>§ 075</t>
  </si>
  <si>
    <t>dochody z najmu i dzierżawy wyrobów i składników majątkowych Skarbu Państwa lub jednostek samorządu terytorialnego lub innych umów o podobnym charakterze</t>
  </si>
  <si>
    <t>§ 097</t>
  </si>
  <si>
    <t>wpływy z różnych dochodów</t>
  </si>
  <si>
    <t>§ 083</t>
  </si>
  <si>
    <t>wpływy z usług</t>
  </si>
  <si>
    <t>Zespoły ekonomiczno – administracyjne szkół</t>
  </si>
  <si>
    <t>§ 097</t>
  </si>
  <si>
    <t>wpływy z różnych dochodów</t>
  </si>
  <si>
    <t>Pozostała działalność</t>
  </si>
  <si>
    <t>§ 203</t>
  </si>
  <si>
    <t>dotacje celowe na realizację własnych zadań bieżących gmin</t>
  </si>
  <si>
    <t>Opieka społeczna</t>
  </si>
  <si>
    <t>85302</t>
  </si>
  <si>
    <t>Domy pomocy społecznej</t>
  </si>
  <si>
    <t>§ 083</t>
  </si>
  <si>
    <t>wpływy z usług</t>
  </si>
  <si>
    <t>§ 097</t>
  </si>
  <si>
    <t>wpływy z różnych dochodów</t>
  </si>
  <si>
    <t>Żłobki</t>
  </si>
  <si>
    <t>§ 075</t>
  </si>
  <si>
    <t>dochody z najmu i dzierżawy wyrobów i składników majątkowych Skarbu Państwa lub jednostek samorządu terytorialnego lub innych umów o podobnym charakterze</t>
  </si>
  <si>
    <t>§ 083</t>
  </si>
  <si>
    <t>wpływy z usług</t>
  </si>
  <si>
    <t>§ 097</t>
  </si>
  <si>
    <t>wpływy z różnych dochodów</t>
  </si>
  <si>
    <t>85314</t>
  </si>
  <si>
    <t>Zasiłki i pomoc w naturze oraz składki na ubezpieczenie społeczne</t>
  </si>
  <si>
    <t>§ 097</t>
  </si>
  <si>
    <t>wpływy z różnych dochodów</t>
  </si>
  <si>
    <t>Dodatki mieszkaniowe</t>
  </si>
  <si>
    <t>§ 203</t>
  </si>
  <si>
    <t>dotacje celowe na realizację własnych zadań bieżących gmin</t>
  </si>
  <si>
    <t>Usługi opiekuńcze i specjalistyczne usługi opiekuńcze</t>
  </si>
  <si>
    <t>§ 083</t>
  </si>
  <si>
    <t>wpływy z usług</t>
  </si>
  <si>
    <t>§ 092</t>
  </si>
  <si>
    <t>pozostałe odsetki</t>
  </si>
  <si>
    <t>Pozostała działalność</t>
  </si>
  <si>
    <t>§ 203</t>
  </si>
  <si>
    <t>dotacje celowe na realizację własnych zadań bieżących gmin</t>
  </si>
  <si>
    <t>§ 270</t>
  </si>
  <si>
    <t>środki na dofinansowanie własnych zadań bieżących gmin, powiatów, samorządów województw pozyskane z innych źródeł</t>
  </si>
  <si>
    <t>Edukacyjna opieka wychowawcza</t>
  </si>
  <si>
    <t>Przedszkola</t>
  </si>
  <si>
    <t>§ 075</t>
  </si>
  <si>
    <t>dochody z najmu i dzierżawy wyrobów i składników majątkowych Skarbu Państwa lub jednostek samorządu terytorialnego lub innych umów o podobnym charakterze</t>
  </si>
  <si>
    <t>§ 083</t>
  </si>
  <si>
    <t>wpływy z usług</t>
  </si>
  <si>
    <t>§ 096</t>
  </si>
  <si>
    <t>otrzymane spadki, zapisy i darowizny w postaci pieniężnej</t>
  </si>
  <si>
    <t>§ 097</t>
  </si>
  <si>
    <t>wpływy z różnych dochodów</t>
  </si>
  <si>
    <t>85495</t>
  </si>
  <si>
    <t>Pozostała działalność</t>
  </si>
  <si>
    <t>§ 203</t>
  </si>
  <si>
    <t>dotacje celowe otrzymane z budżetu państwa na realizację własnych zadań bieżących gmin</t>
  </si>
  <si>
    <t>Gospodarka komunalna i ochrona środowiska</t>
  </si>
  <si>
    <t>90002</t>
  </si>
  <si>
    <t>Gospodarka odpadami</t>
  </si>
  <si>
    <t>§ 626</t>
  </si>
  <si>
    <t>dotacje otrzymane z funduszy celowych na finansowanie lub dofinansowanie kosztów realizacji inwestycji i zakupów inwestycyjnych jednostek sektora finansów publicznych</t>
  </si>
  <si>
    <t>90003</t>
  </si>
  <si>
    <t>Oczyszczenie miast i wsi</t>
  </si>
  <si>
    <t>§ 097</t>
  </si>
  <si>
    <t>wpływy z różnych dochodów</t>
  </si>
  <si>
    <t>Ochrona gleby i wód podziemnych</t>
  </si>
  <si>
    <t>§ 046</t>
  </si>
  <si>
    <t>wpływy z opłaty eksploatacyjnej</t>
  </si>
  <si>
    <t>90011</t>
  </si>
  <si>
    <t>Fundusz Ochrony Środowiska i Gospodarki Wodnej</t>
  </si>
  <si>
    <t>§ 626</t>
  </si>
  <si>
    <t>dotacje otrzymane z funduszy celowych na finansowanie lub dofinansowanie kosztów realizacji inwestycji i zakupów inwestycyjnych jednostek sektora finansów publicznych</t>
  </si>
  <si>
    <t>Schroniska dla zwierząt</t>
  </si>
  <si>
    <t>§ 097</t>
  </si>
  <si>
    <t>wpływy z różnych dochodów</t>
  </si>
  <si>
    <t>II. Dochody : zadania zlecone z zakresu administracji rządowej ogółem</t>
  </si>
  <si>
    <t>Administracja publiczna</t>
  </si>
  <si>
    <t>Urzędy wojewódzkie</t>
  </si>
  <si>
    <t>§ 201</t>
  </si>
  <si>
    <t>dotacje celowe otrzymane z budżetu państwa na realizację zadań bieżących z zakresu administracji rządowej zleconych gminie ustawami</t>
  </si>
  <si>
    <t>Urzędy naczelnych organów władzy państwowej, kontroli i ochrony prawa oraz sądownictwa</t>
  </si>
  <si>
    <t>Urzędy naczelnych organów władzy państwowej, kontroli i ochrony prawa</t>
  </si>
  <si>
    <t>§ 201</t>
  </si>
  <si>
    <t>dotacje celowe otrzymane z budżetu państwa na realizację zadań bieżących z zakresu administracji rządowej zleconych gminie ustawami</t>
  </si>
  <si>
    <t>75110</t>
  </si>
  <si>
    <t>Referenda ogólnokrajowe i konstytucyjne</t>
  </si>
  <si>
    <t>§ 201</t>
  </si>
  <si>
    <t>dotacje celowe otrzymane z budżetu państwa na realizację zadań bieżących z zakresu administracji rządowej zleconych gminie ustawami</t>
  </si>
  <si>
    <t>Bezpieczeństwo publiczne i ochrona przeciwpożarowa</t>
  </si>
  <si>
    <t>Obrona cywilna</t>
  </si>
  <si>
    <t>§ 201</t>
  </si>
  <si>
    <t>dotacje celowe otrzymane z budżetu państwa na realizację zadań bieżących z zakresu administracji rządowej zleconych gminie ustawami</t>
  </si>
  <si>
    <t>801</t>
  </si>
  <si>
    <t>Oświata i wychowanie</t>
  </si>
  <si>
    <t>80101</t>
  </si>
  <si>
    <t>Szkoły podstawowe</t>
  </si>
  <si>
    <t>§ 201</t>
  </si>
  <si>
    <t>dotacje celowe otrzymane z budżetu państwa na realizację zadań bieżących z zakresu administracji rządowej zleconych gminie ustawami</t>
  </si>
  <si>
    <t>Opieka społeczna</t>
  </si>
  <si>
    <t>85313</t>
  </si>
  <si>
    <t>Składki na ubezpieczenie zdrowotne wypłacane za osoby pobierające niektóre świadczenia z pomocy społecznej</t>
  </si>
  <si>
    <t>§ 201</t>
  </si>
  <si>
    <t>dotacje celowe otrzymane z budżetu państwa na realizację zadań bieżących z zakresu administracji rządowej zleconych gminie ustawami</t>
  </si>
  <si>
    <t>Zasiłki i pomoc w naturze oraz składki na ubezpieczenie społeczne i zdrowotne</t>
  </si>
  <si>
    <t>§ 201</t>
  </si>
  <si>
    <t>dotacje celowe otrzymane z budżetu państwa na realizację zadań bieżących z zakresu administracji rządowej zleconych gminie ustawami</t>
  </si>
  <si>
    <t>Zasiłki rodzinne, pielęgnacyjne i wychowawcze</t>
  </si>
  <si>
    <t>§ 201</t>
  </si>
  <si>
    <t>dotacje celowe otrzymane z budżetu państwa na realizację zadań bieżących z zakresu administracji rządowej zleconych gminie ustawami</t>
  </si>
  <si>
    <t>Ośrodki pomocy społecznej</t>
  </si>
  <si>
    <t>§ 201</t>
  </si>
  <si>
    <t>dotacje celowe otrzym. z budż. państwa na realizację zadań bież. z zakr. administracji rządowej zleconych gminie ustawami</t>
  </si>
  <si>
    <t>Usługi opiekuńcze i specjalistyczne usługi opiekuńcze</t>
  </si>
  <si>
    <t>§ 201</t>
  </si>
  <si>
    <t>dotacje celowe otrzymane z budżetu państwa na realizację zadań bieżących z zakresu administracji rządowej zleconych gminie ustawami</t>
  </si>
  <si>
    <t>85334</t>
  </si>
  <si>
    <t>Pomoc dla repatriantów</t>
  </si>
  <si>
    <t>§ 201</t>
  </si>
  <si>
    <t>dotacje celowe otrzym. z budż. państwa na realizację zadań bież. z zakr. administracji rządowej zleconych gminie ustawami</t>
  </si>
  <si>
    <t>85378</t>
  </si>
  <si>
    <t>Usuwanie skutków klęsk żywiołowych</t>
  </si>
  <si>
    <t>§ 201</t>
  </si>
  <si>
    <t>dotacje celowe otrzymane z budżetu państwa na realizację zadań bieżących z zakresu administracji rządowej zleconych gminie ustawami</t>
  </si>
  <si>
    <t>85395</t>
  </si>
  <si>
    <t>Pozostała działalność</t>
  </si>
  <si>
    <t>§ 201</t>
  </si>
  <si>
    <t>dotacje celowe otrzymane z budżetu państwa na realizację zadań bieżących z zakresu administracji rządowej zleconych gminie ustawami</t>
  </si>
  <si>
    <t>Gospodarka komunalna i ochrona środowiska</t>
  </si>
  <si>
    <t>Oświetlenie ulic, placów i dróg</t>
  </si>
  <si>
    <t>§ 201</t>
  </si>
  <si>
    <t>dotacje celowe otrzymane z budżetu państwa na realizację zadań bieżących z zakresu administracji rządowej zleconych gminie ustawami</t>
  </si>
  <si>
    <t>§ 631</t>
  </si>
  <si>
    <t>dotacje celowe przekazane z budżetu państwa na inwestycje i zakłady inwestycyjne z zakresu administracji rządowej oraz innych zadań zleconych gminom ustawami</t>
  </si>
  <si>
    <t>III. Dochody : zadania powierzone</t>
  </si>
  <si>
    <t>Administracja publiczna</t>
  </si>
  <si>
    <t>Urzędy wojewódzkie</t>
  </si>
  <si>
    <t>§202</t>
  </si>
  <si>
    <t>dotacje celowe na zadania bieżące realizowane przez gminę na podstawie porozumień z organami administracji rządowej</t>
  </si>
  <si>
    <t>Urzędy gmin</t>
  </si>
  <si>
    <t>§ 202</t>
  </si>
  <si>
    <t>dotacje celowe na zadania bieżące realizowane przez gminę na podstawie porozumień z organami administracji rządowej</t>
  </si>
  <si>
    <t>Oświata i wychowanie</t>
  </si>
  <si>
    <t>Gimnazja</t>
  </si>
  <si>
    <t>§ 202</t>
  </si>
  <si>
    <t>dotacje celowe na zadania bieżące realizowane przez gminę na podstawie porozumień z organami administracji rządowej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</si>
</sst>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0.00%"/>
    <numFmt numFmtId="167" formatCode="@"/>
  </numFmts>
  <fonts count="13">
    <font>
      <sz val="10"/>
      <name val="Arial"/>
      <family val="0"/>
    </font>
    <font>
      <sz val="10"/>
      <color indexed="8"/>
      <name val="Arial CE"/>
      <family val="0"/>
    </font>
    <font>
      <b/>
      <sz val="14"/>
      <color indexed="8"/>
      <name val="Times New Roman CE"/>
      <family val="1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Courier New CE"/>
      <family val="3"/>
    </font>
    <font>
      <b/>
      <sz val="11"/>
      <color indexed="8"/>
      <name val="Courier New CE"/>
      <family val="3"/>
    </font>
    <font>
      <sz val="12"/>
      <color indexed="8"/>
      <name val="Courier New CE"/>
      <family val="3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u val="single"/>
      <sz val="10"/>
      <color indexed="8"/>
      <name val="Arial CE"/>
      <family val="2"/>
    </font>
    <font>
      <sz val="9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left"/>
    </xf>
    <xf numFmtId="164" fontId="2" fillId="0" borderId="0" xfId="0" applyAlignment="1">
      <alignment horizontal="center"/>
    </xf>
    <xf numFmtId="164" fontId="1" fillId="0" borderId="0" xfId="0" applyAlignment="1">
      <alignment horizontal="center"/>
    </xf>
    <xf numFmtId="164" fontId="3" fillId="0" borderId="1" xfId="0" applyAlignment="1">
      <alignment horizontal="center" wrapText="1"/>
    </xf>
    <xf numFmtId="164" fontId="3" fillId="0" borderId="1" xfId="0" applyAlignment="1">
      <alignment horizontal="center" wrapText="1"/>
    </xf>
    <xf numFmtId="164" fontId="3" fillId="0" borderId="1" xfId="0" applyAlignment="1">
      <alignment horizontal="center" wrapText="1"/>
    </xf>
    <xf numFmtId="164" fontId="4" fillId="0" borderId="2" xfId="0" applyAlignment="1">
      <alignment horizontal="center" wrapText="1"/>
    </xf>
    <xf numFmtId="164" fontId="4" fillId="0" borderId="2" xfId="0" applyAlignment="1">
      <alignment horizontal="center" wrapText="1"/>
    </xf>
    <xf numFmtId="164" fontId="4" fillId="0" borderId="2" xfId="0" applyAlignment="1">
      <alignment horizontal="center" wrapText="1"/>
    </xf>
    <xf numFmtId="164" fontId="4" fillId="0" borderId="2" xfId="0" applyAlignment="1">
      <alignment horizontal="center" wrapText="1"/>
    </xf>
    <xf numFmtId="164" fontId="5" fillId="0" borderId="3" xfId="0" applyAlignment="1">
      <alignment horizontal="center" wrapText="1"/>
    </xf>
    <xf numFmtId="164" fontId="5" fillId="0" borderId="3" xfId="0" applyAlignment="1">
      <alignment horizontal="center" wrapText="1"/>
    </xf>
    <xf numFmtId="165" fontId="5" fillId="0" borderId="3" xfId="0" applyAlignment="1">
      <alignment horizontal="center" wrapText="1"/>
    </xf>
    <xf numFmtId="166" fontId="6" fillId="0" borderId="3" xfId="0" applyAlignment="1">
      <alignment horizontal="center" wrapText="1"/>
    </xf>
    <xf numFmtId="164" fontId="7" fillId="0" borderId="0" xfId="0" applyAlignment="1">
      <alignment/>
    </xf>
    <xf numFmtId="164" fontId="8" fillId="2" borderId="4" xfId="0" applyAlignment="1">
      <alignment horizontal="center" wrapText="1"/>
    </xf>
    <xf numFmtId="164" fontId="8" fillId="2" borderId="4" xfId="0" applyAlignment="1">
      <alignment horizontal="center" wrapText="1"/>
    </xf>
    <xf numFmtId="165" fontId="8" fillId="2" borderId="4" xfId="0" applyAlignment="1">
      <alignment horizontal="center" wrapText="1"/>
    </xf>
    <xf numFmtId="166" fontId="9" fillId="2" borderId="5" xfId="0" applyAlignment="1">
      <alignment horizontal="center" wrapText="1"/>
    </xf>
    <xf numFmtId="164" fontId="10" fillId="2" borderId="4" xfId="0" applyAlignment="1">
      <alignment/>
    </xf>
    <xf numFmtId="167" fontId="3" fillId="3" borderId="4" xfId="0" applyAlignment="1">
      <alignment/>
    </xf>
    <xf numFmtId="164" fontId="3" fillId="3" borderId="4" xfId="0" applyAlignment="1">
      <alignment wrapText="1"/>
    </xf>
    <xf numFmtId="165" fontId="3" fillId="3" borderId="4" xfId="0" applyAlignment="1">
      <alignment/>
    </xf>
    <xf numFmtId="165" fontId="3" fillId="3" borderId="6" xfId="0" applyAlignment="1">
      <alignment/>
    </xf>
    <xf numFmtId="166" fontId="3" fillId="3" borderId="4" xfId="0" applyAlignment="1">
      <alignment horizontal="center" wrapText="1"/>
    </xf>
    <xf numFmtId="164" fontId="3" fillId="3" borderId="7" xfId="0" applyAlignment="1">
      <alignment/>
    </xf>
    <xf numFmtId="164" fontId="3" fillId="3" borderId="4" xfId="0" applyAlignment="1">
      <alignment/>
    </xf>
    <xf numFmtId="167" fontId="11" fillId="0" borderId="8" xfId="0" applyAlignment="1">
      <alignment/>
    </xf>
    <xf numFmtId="164" fontId="11" fillId="0" borderId="8" xfId="0" applyAlignment="1">
      <alignment wrapText="1"/>
    </xf>
    <xf numFmtId="165" fontId="11" fillId="0" borderId="8" xfId="0" applyAlignment="1">
      <alignment/>
    </xf>
    <xf numFmtId="165" fontId="11" fillId="0" borderId="9" xfId="0" applyAlignment="1">
      <alignment/>
    </xf>
    <xf numFmtId="166" fontId="11" fillId="0" borderId="8" xfId="0" applyAlignment="1">
      <alignment horizontal="center" wrapText="1"/>
    </xf>
    <xf numFmtId="164" fontId="11" fillId="0" borderId="0" xfId="0" applyAlignment="1">
      <alignment/>
    </xf>
    <xf numFmtId="167" fontId="1" fillId="0" borderId="8" xfId="0" applyAlignment="1">
      <alignment/>
    </xf>
    <xf numFmtId="164" fontId="1" fillId="0" borderId="8" xfId="0" applyAlignment="1">
      <alignment wrapText="1"/>
    </xf>
    <xf numFmtId="165" fontId="1" fillId="0" borderId="8" xfId="0" applyAlignment="1">
      <alignment/>
    </xf>
    <xf numFmtId="165" fontId="1" fillId="0" borderId="9" xfId="0" applyAlignment="1">
      <alignment/>
    </xf>
    <xf numFmtId="166" fontId="1" fillId="0" borderId="2" xfId="0" applyAlignment="1">
      <alignment horizontal="center" wrapText="1"/>
    </xf>
    <xf numFmtId="164" fontId="1" fillId="0" borderId="0" xfId="0" applyAlignment="1">
      <alignment/>
    </xf>
    <xf numFmtId="167" fontId="1" fillId="0" borderId="2" xfId="0" applyAlignment="1">
      <alignment/>
    </xf>
    <xf numFmtId="164" fontId="1" fillId="0" borderId="2" xfId="0" applyAlignment="1">
      <alignment wrapText="1"/>
    </xf>
    <xf numFmtId="165" fontId="1" fillId="0" borderId="2" xfId="0" applyAlignment="1">
      <alignment/>
    </xf>
    <xf numFmtId="165" fontId="1" fillId="0" borderId="10" xfId="0" applyAlignment="1">
      <alignment/>
    </xf>
    <xf numFmtId="167" fontId="11" fillId="0" borderId="2" xfId="0" applyAlignment="1">
      <alignment/>
    </xf>
    <xf numFmtId="164" fontId="11" fillId="0" borderId="2" xfId="0" applyAlignment="1">
      <alignment wrapText="1"/>
    </xf>
    <xf numFmtId="165" fontId="11" fillId="0" borderId="2" xfId="0" applyAlignment="1">
      <alignment/>
    </xf>
    <xf numFmtId="165" fontId="11" fillId="0" borderId="10" xfId="0" applyAlignment="1">
      <alignment/>
    </xf>
    <xf numFmtId="167" fontId="1" fillId="0" borderId="2" xfId="0" applyAlignment="1">
      <alignment/>
    </xf>
    <xf numFmtId="164" fontId="1" fillId="0" borderId="2" xfId="0" applyAlignment="1">
      <alignment wrapText="1"/>
    </xf>
    <xf numFmtId="165" fontId="1" fillId="0" borderId="2" xfId="0" applyAlignment="1">
      <alignment/>
    </xf>
    <xf numFmtId="165" fontId="1" fillId="0" borderId="10" xfId="0" applyAlignment="1">
      <alignment/>
    </xf>
    <xf numFmtId="166" fontId="1" fillId="0" borderId="3" xfId="0" applyAlignment="1">
      <alignment horizontal="center" wrapText="1"/>
    </xf>
    <xf numFmtId="167" fontId="1" fillId="0" borderId="3" xfId="0" applyAlignment="1">
      <alignment/>
    </xf>
    <xf numFmtId="164" fontId="1" fillId="0" borderId="3" xfId="0" applyAlignment="1">
      <alignment wrapText="1"/>
    </xf>
    <xf numFmtId="165" fontId="1" fillId="0" borderId="3" xfId="0" applyAlignment="1">
      <alignment/>
    </xf>
    <xf numFmtId="165" fontId="1" fillId="0" borderId="11" xfId="0" applyAlignment="1">
      <alignment/>
    </xf>
    <xf numFmtId="167" fontId="3" fillId="3" borderId="12" xfId="0" applyAlignment="1">
      <alignment/>
    </xf>
    <xf numFmtId="164" fontId="3" fillId="3" borderId="13" xfId="0" applyAlignment="1">
      <alignment wrapText="1"/>
    </xf>
    <xf numFmtId="165" fontId="3" fillId="3" borderId="13" xfId="0" applyAlignment="1">
      <alignment/>
    </xf>
    <xf numFmtId="165" fontId="3" fillId="3" borderId="14" xfId="0" applyAlignment="1">
      <alignment/>
    </xf>
    <xf numFmtId="164" fontId="3" fillId="3" borderId="15" xfId="0" applyAlignment="1">
      <alignment/>
    </xf>
    <xf numFmtId="164" fontId="3" fillId="3" borderId="13" xfId="0" applyAlignment="1">
      <alignment/>
    </xf>
    <xf numFmtId="164" fontId="11" fillId="0" borderId="16" xfId="0" applyAlignment="1">
      <alignment/>
    </xf>
    <xf numFmtId="164" fontId="11" fillId="0" borderId="8" xfId="0" applyAlignment="1">
      <alignment/>
    </xf>
    <xf numFmtId="164" fontId="1" fillId="0" borderId="17" xfId="0" applyAlignment="1">
      <alignment/>
    </xf>
    <xf numFmtId="164" fontId="1" fillId="0" borderId="2" xfId="0" applyAlignment="1">
      <alignment/>
    </xf>
    <xf numFmtId="167" fontId="3" fillId="3" borderId="18" xfId="0" applyAlignment="1">
      <alignment/>
    </xf>
    <xf numFmtId="164" fontId="3" fillId="3" borderId="18" xfId="0" applyAlignment="1">
      <alignment wrapText="1"/>
    </xf>
    <xf numFmtId="165" fontId="3" fillId="3" borderId="18" xfId="0" applyAlignment="1">
      <alignment/>
    </xf>
    <xf numFmtId="165" fontId="3" fillId="3" borderId="19" xfId="0" applyAlignment="1">
      <alignment/>
    </xf>
    <xf numFmtId="164" fontId="3" fillId="3" borderId="20" xfId="0" applyAlignment="1">
      <alignment/>
    </xf>
    <xf numFmtId="164" fontId="3" fillId="3" borderId="18" xfId="0" applyAlignment="1">
      <alignment/>
    </xf>
    <xf numFmtId="166" fontId="11" fillId="0" borderId="2" xfId="0" applyAlignment="1">
      <alignment horizontal="center" wrapText="1"/>
    </xf>
    <xf numFmtId="166" fontId="3" fillId="3" borderId="18" xfId="0" applyAlignment="1">
      <alignment horizontal="center" wrapText="1"/>
    </xf>
    <xf numFmtId="166" fontId="12" fillId="0" borderId="2" xfId="0" applyAlignment="1">
      <alignment horizontal="center" wrapText="1"/>
    </xf>
    <xf numFmtId="167" fontId="3" fillId="3" borderId="5" xfId="0" applyAlignment="1">
      <alignment/>
    </xf>
    <xf numFmtId="164" fontId="3" fillId="3" borderId="5" xfId="0" applyAlignment="1">
      <alignment wrapText="1"/>
    </xf>
    <xf numFmtId="165" fontId="3" fillId="3" borderId="5" xfId="0" applyAlignment="1">
      <alignment/>
    </xf>
    <xf numFmtId="165" fontId="3" fillId="3" borderId="21" xfId="0" applyAlignment="1">
      <alignment/>
    </xf>
    <xf numFmtId="164" fontId="3" fillId="3" borderId="22" xfId="0" applyAlignment="1">
      <alignment/>
    </xf>
    <xf numFmtId="164" fontId="3" fillId="3" borderId="5" xfId="0" applyAlignment="1">
      <alignment/>
    </xf>
    <xf numFmtId="164" fontId="11" fillId="0" borderId="17" xfId="0" applyAlignment="1">
      <alignment/>
    </xf>
    <xf numFmtId="164" fontId="11" fillId="0" borderId="2" xfId="0" applyAlignment="1">
      <alignment/>
    </xf>
    <xf numFmtId="164" fontId="1" fillId="0" borderId="17" xfId="0" applyAlignment="1">
      <alignment/>
    </xf>
    <xf numFmtId="164" fontId="1" fillId="0" borderId="2" xfId="0" applyAlignment="1">
      <alignment/>
    </xf>
    <xf numFmtId="164" fontId="3" fillId="3" borderId="23" xfId="0" applyAlignment="1">
      <alignment/>
    </xf>
    <xf numFmtId="164" fontId="3" fillId="3" borderId="24" xfId="0" applyAlignment="1">
      <alignment/>
    </xf>
    <xf numFmtId="167" fontId="1" fillId="0" borderId="8" xfId="0" applyAlignment="1">
      <alignment/>
    </xf>
    <xf numFmtId="164" fontId="1" fillId="0" borderId="8" xfId="0" applyAlignment="1">
      <alignment wrapText="1"/>
    </xf>
    <xf numFmtId="165" fontId="1" fillId="0" borderId="8" xfId="0" applyAlignment="1">
      <alignment/>
    </xf>
    <xf numFmtId="165" fontId="1" fillId="0" borderId="9" xfId="0" applyAlignment="1">
      <alignment/>
    </xf>
    <xf numFmtId="167" fontId="3" fillId="3" borderId="24" xfId="0" applyAlignment="1">
      <alignment/>
    </xf>
    <xf numFmtId="164" fontId="3" fillId="3" borderId="24" xfId="0" applyAlignment="1">
      <alignment wrapText="1"/>
    </xf>
    <xf numFmtId="165" fontId="3" fillId="3" borderId="24" xfId="0" applyAlignment="1">
      <alignment/>
    </xf>
    <xf numFmtId="165" fontId="3" fillId="3" borderId="25" xfId="0" applyAlignment="1">
      <alignment/>
    </xf>
    <xf numFmtId="167" fontId="8" fillId="2" borderId="4" xfId="0" applyAlignment="1">
      <alignment horizontal="center" wrapText="1"/>
    </xf>
    <xf numFmtId="167" fontId="8" fillId="2" borderId="4" xfId="0" applyAlignment="1">
      <alignment horizontal="center" wrapText="1"/>
    </xf>
    <xf numFmtId="165" fontId="8" fillId="2" borderId="4" xfId="0" applyAlignment="1">
      <alignment/>
    </xf>
    <xf numFmtId="165" fontId="8" fillId="2" borderId="6" xfId="0" applyAlignment="1">
      <alignment/>
    </xf>
    <xf numFmtId="166" fontId="9" fillId="2" borderId="4" xfId="0" applyAlignment="1">
      <alignment horizontal="center" wrapText="1"/>
    </xf>
    <xf numFmtId="164" fontId="8" fillId="2" borderId="7" xfId="0" applyAlignment="1">
      <alignment/>
    </xf>
    <xf numFmtId="164" fontId="8" fillId="2" borderId="4" xfId="0" applyAlignment="1">
      <alignment/>
    </xf>
    <xf numFmtId="164" fontId="1" fillId="0" borderId="26" xfId="0" applyAlignment="1">
      <alignment/>
    </xf>
    <xf numFmtId="164" fontId="1" fillId="0" borderId="3" xfId="0" applyAlignment="1">
      <alignment/>
    </xf>
    <xf numFmtId="165" fontId="8" fillId="2" borderId="4" xfId="0" applyAlignment="1">
      <alignment horizontal="right" wrapText="1"/>
    </xf>
    <xf numFmtId="165" fontId="8" fillId="2" borderId="6" xfId="0" applyAlignment="1">
      <alignment horizontal="right" wrapText="1"/>
    </xf>
    <xf numFmtId="164" fontId="3" fillId="3" borderId="4" xfId="0" applyAlignment="1">
      <alignment horizontal="left"/>
    </xf>
    <xf numFmtId="164" fontId="3" fillId="3" borderId="4" xfId="0" applyAlignment="1">
      <alignment/>
    </xf>
    <xf numFmtId="164" fontId="3" fillId="3" borderId="0" xfId="0" applyAlignment="1">
      <alignment/>
    </xf>
    <xf numFmtId="164" fontId="11" fillId="0" borderId="8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FDFD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7.00390625" style="0" customWidth="1"/>
    <col min="2" max="2" width="36.57421875" style="0" customWidth="1"/>
    <col min="3" max="3" width="19.8515625" style="0" customWidth="1"/>
    <col min="4" max="4" width="16.28125" style="0" customWidth="1"/>
    <col min="5" max="5" width="19.421875" style="0" customWidth="1"/>
    <col min="6" max="6" width="9.28125" style="0" customWidth="1"/>
    <col min="7" max="256" width="9.140625" style="0" customWidth="1"/>
  </cols>
  <sheetData>
    <row r="1" spans="1:6" ht="12.75">
      <c r="A1" s="1"/>
      <c r="B1" s="1"/>
      <c r="C1" s="1"/>
      <c r="D1" s="1"/>
      <c r="E1" s="2" t="s">
        <v>0</v>
      </c>
      <c r="F1" s="2"/>
    </row>
    <row r="2" spans="1:6" ht="12.75">
      <c r="A2" s="1"/>
      <c r="B2" s="1"/>
      <c r="C2" s="1"/>
      <c r="D2" s="1"/>
      <c r="E2" s="2" t="s">
        <v>1</v>
      </c>
      <c r="F2" s="2"/>
    </row>
    <row r="3" spans="1:6" ht="12.75">
      <c r="A3" s="1"/>
      <c r="B3" s="1"/>
      <c r="C3" s="1"/>
      <c r="D3" s="1"/>
      <c r="E3" s="2" t="s">
        <v>2</v>
      </c>
      <c r="F3" s="2"/>
    </row>
    <row r="4" spans="1:6" ht="12.75">
      <c r="A4" s="1"/>
      <c r="B4" s="1"/>
      <c r="C4" s="1"/>
      <c r="D4" s="1"/>
      <c r="E4" s="2" t="s">
        <v>3</v>
      </c>
      <c r="F4" s="2"/>
    </row>
    <row r="5" spans="1:6" ht="12.75">
      <c r="A5" s="1"/>
      <c r="B5" s="1"/>
      <c r="C5" s="1"/>
      <c r="D5" s="1"/>
      <c r="E5" s="1"/>
      <c r="F5" s="1"/>
    </row>
    <row r="6" spans="1:6" ht="17.25">
      <c r="A6" s="4" t="s">
        <v>4</v>
      </c>
      <c r="B6" s="4"/>
      <c r="C6" s="4"/>
      <c r="D6" s="4"/>
      <c r="E6" s="4"/>
      <c r="F6" s="4"/>
    </row>
    <row r="7" spans="1:6" ht="12.75">
      <c r="A7" s="1"/>
      <c r="B7" s="1"/>
      <c r="C7" s="1"/>
      <c r="D7" s="1"/>
      <c r="E7" s="1"/>
      <c r="F7" s="1"/>
    </row>
    <row r="8" spans="1:6" ht="24.75">
      <c r="A8" s="6" t="s">
        <v>5</v>
      </c>
      <c r="B8" s="6"/>
      <c r="C8" s="8" t="s">
        <v>6</v>
      </c>
      <c r="D8" s="8" t="s">
        <v>7</v>
      </c>
      <c r="E8" s="8" t="s">
        <v>8</v>
      </c>
      <c r="F8" s="8" t="s">
        <v>9</v>
      </c>
    </row>
    <row r="9" spans="1:6" ht="10.5" customHeight="1">
      <c r="A9" s="9">
        <v>1</v>
      </c>
      <c r="B9" s="9"/>
      <c r="C9" s="11">
        <v>2</v>
      </c>
      <c r="D9" s="11">
        <v>3</v>
      </c>
      <c r="E9" s="12">
        <f>4</f>
        <v>0</v>
      </c>
      <c r="F9" s="11">
        <v>5</v>
      </c>
    </row>
    <row r="10" spans="1:256" ht="15">
      <c r="A10" s="13" t="s">
        <v>10</v>
      </c>
      <c r="B10" s="13"/>
      <c r="C10" s="15">
        <f>SUM(C11,C147,C183)</f>
        <v>0</v>
      </c>
      <c r="D10" s="15">
        <f>SUM(D11,D147,D183)</f>
        <v>0</v>
      </c>
      <c r="E10" s="15">
        <f>SUM(E11,E147,E183)</f>
        <v>0</v>
      </c>
      <c r="F10" s="16">
        <f aca="true" t="shared" si="0" ref="F10:F14">E10/D10</f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4.25">
      <c r="A11" s="18" t="s">
        <v>11</v>
      </c>
      <c r="B11" s="18"/>
      <c r="C11" s="20">
        <f>SUM(C12,C19,C26,C37,C45,C48,C77,C95,C110,C128,C136)</f>
        <v>0</v>
      </c>
      <c r="D11" s="20">
        <f>SUM(D12,D19,D22,D26,D37,D45,D48,D77,D95,D110,D128,D136)</f>
        <v>0</v>
      </c>
      <c r="E11" s="20">
        <f>SUM(E12,E19,E22,E26,E37,E45,E48,E77,E95,E110,E128,E136)</f>
        <v>0</v>
      </c>
      <c r="F11" s="21">
        <f t="shared" si="0"/>
        <v>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2.75">
      <c r="A12" s="23" t="s">
        <v>12</v>
      </c>
      <c r="B12" s="24" t="s">
        <v>13</v>
      </c>
      <c r="C12" s="25">
        <f>SUM(C13,C16)</f>
        <v>0</v>
      </c>
      <c r="D12" s="25">
        <f>SUM(D13,D16)</f>
        <v>0</v>
      </c>
      <c r="E12" s="26">
        <f>SUM(E13,E16)</f>
        <v>0</v>
      </c>
      <c r="F12" s="27">
        <f t="shared" si="0"/>
        <v>0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12.75">
      <c r="A13" s="30" t="s">
        <v>14</v>
      </c>
      <c r="B13" s="31" t="s">
        <v>15</v>
      </c>
      <c r="C13" s="32">
        <f>SUM(C14:C15)</f>
        <v>0</v>
      </c>
      <c r="D13" s="32">
        <f>SUM(D14:D15)</f>
        <v>0</v>
      </c>
      <c r="E13" s="33">
        <f>SUM(E14:E15)</f>
        <v>0</v>
      </c>
      <c r="F13" s="34">
        <f t="shared" si="0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45.75">
      <c r="A14" s="36" t="s">
        <v>16</v>
      </c>
      <c r="B14" s="37" t="s">
        <v>17</v>
      </c>
      <c r="C14" s="38">
        <v>120000</v>
      </c>
      <c r="D14" s="38">
        <v>0</v>
      </c>
      <c r="E14" s="39">
        <v>0</v>
      </c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6" ht="24">
      <c r="A15" s="42" t="s">
        <v>18</v>
      </c>
      <c r="B15" s="43" t="s">
        <v>19</v>
      </c>
      <c r="C15" s="44">
        <v>0</v>
      </c>
      <c r="D15" s="44">
        <v>277862</v>
      </c>
      <c r="E15" s="45">
        <v>290100</v>
      </c>
      <c r="F15" s="40">
        <f t="shared" si="0"/>
        <v>0</v>
      </c>
    </row>
    <row r="16" spans="1:256" ht="12.75">
      <c r="A16" s="46" t="s">
        <v>20</v>
      </c>
      <c r="B16" s="47" t="s">
        <v>21</v>
      </c>
      <c r="C16" s="48">
        <f>SUM(C18)</f>
        <v>0</v>
      </c>
      <c r="D16" s="48">
        <f>SUM(D17:D18)</f>
        <v>0</v>
      </c>
      <c r="E16" s="49">
        <f>SUM(E17:E18)</f>
        <v>0</v>
      </c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ht="45.75">
      <c r="A17" s="50" t="s">
        <v>22</v>
      </c>
      <c r="B17" s="51" t="s">
        <v>23</v>
      </c>
      <c r="C17" s="52"/>
      <c r="D17" s="52">
        <v>107379</v>
      </c>
      <c r="E17" s="53">
        <v>169473</v>
      </c>
      <c r="F17" s="5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6" ht="34.5">
      <c r="A18" s="42" t="s">
        <v>24</v>
      </c>
      <c r="B18" s="43" t="s">
        <v>25</v>
      </c>
      <c r="C18" s="44">
        <v>0</v>
      </c>
      <c r="D18" s="44">
        <v>6000</v>
      </c>
      <c r="E18" s="45">
        <v>0</v>
      </c>
      <c r="F18" s="54">
        <f aca="true" t="shared" si="1" ref="F18:F31">E18/D18</f>
        <v>0</v>
      </c>
    </row>
    <row r="19" spans="1:256" ht="12.75">
      <c r="A19" s="23">
        <v>600</v>
      </c>
      <c r="B19" s="24" t="s">
        <v>26</v>
      </c>
      <c r="C19" s="25">
        <f aca="true" t="shared" si="2" ref="C19:E20">SUM(C20)</f>
        <v>0</v>
      </c>
      <c r="D19" s="25">
        <f t="shared" si="2"/>
        <v>0</v>
      </c>
      <c r="E19" s="26">
        <f t="shared" si="2"/>
        <v>0</v>
      </c>
      <c r="F19" s="27">
        <f t="shared" si="1"/>
        <v>0</v>
      </c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2.75">
      <c r="A20" s="46">
        <v>60095</v>
      </c>
      <c r="B20" s="47" t="s">
        <v>27</v>
      </c>
      <c r="C20" s="48">
        <f t="shared" si="2"/>
        <v>0</v>
      </c>
      <c r="D20" s="48">
        <f t="shared" si="2"/>
        <v>0</v>
      </c>
      <c r="E20" s="49">
        <f t="shared" si="2"/>
        <v>0</v>
      </c>
      <c r="F20" s="34">
        <f t="shared" si="1"/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6" ht="24">
      <c r="A21" s="55" t="s">
        <v>28</v>
      </c>
      <c r="B21" s="56" t="s">
        <v>29</v>
      </c>
      <c r="C21" s="57">
        <v>582700</v>
      </c>
      <c r="D21" s="57">
        <v>525831</v>
      </c>
      <c r="E21" s="58">
        <v>525831</v>
      </c>
      <c r="F21" s="54">
        <f t="shared" si="1"/>
        <v>0</v>
      </c>
    </row>
    <row r="22" spans="1:256" ht="12.75">
      <c r="A22" s="59" t="s">
        <v>30</v>
      </c>
      <c r="B22" s="60" t="s">
        <v>31</v>
      </c>
      <c r="C22" s="61">
        <f>SUM(C23)</f>
        <v>0</v>
      </c>
      <c r="D22" s="61">
        <f>SUM(D23)</f>
        <v>0</v>
      </c>
      <c r="E22" s="62">
        <f>SUM(E23)</f>
        <v>0</v>
      </c>
      <c r="F22" s="27">
        <f t="shared" si="1"/>
        <v>0</v>
      </c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2.75">
      <c r="A23" s="30" t="s">
        <v>32</v>
      </c>
      <c r="B23" s="31" t="s">
        <v>33</v>
      </c>
      <c r="C23" s="32">
        <f>SUM(C24:C25)</f>
        <v>0</v>
      </c>
      <c r="D23" s="32">
        <f>SUM(D24:D25)</f>
        <v>0</v>
      </c>
      <c r="E23" s="33">
        <f>SUM(E24:E25)</f>
        <v>0</v>
      </c>
      <c r="F23" s="34">
        <f t="shared" si="1"/>
        <v>0</v>
      </c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34.5">
      <c r="A24" s="42" t="s">
        <v>34</v>
      </c>
      <c r="B24" s="43" t="s">
        <v>35</v>
      </c>
      <c r="C24" s="44">
        <v>0</v>
      </c>
      <c r="D24" s="44">
        <v>68259</v>
      </c>
      <c r="E24" s="45">
        <v>68258</v>
      </c>
      <c r="F24" s="40">
        <f t="shared" si="1"/>
        <v>0</v>
      </c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ht="24">
      <c r="A25" s="42" t="s">
        <v>36</v>
      </c>
      <c r="B25" s="43" t="s">
        <v>37</v>
      </c>
      <c r="C25" s="44">
        <v>0</v>
      </c>
      <c r="D25" s="44">
        <v>14500</v>
      </c>
      <c r="E25" s="45">
        <v>14500</v>
      </c>
      <c r="F25" s="54">
        <f t="shared" si="1"/>
        <v>0</v>
      </c>
      <c r="G25" s="6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ht="12.75">
      <c r="A26" s="69">
        <v>700</v>
      </c>
      <c r="B26" s="70" t="s">
        <v>38</v>
      </c>
      <c r="C26" s="71">
        <f>SUM(C27,C29)</f>
        <v>0</v>
      </c>
      <c r="D26" s="71">
        <f>SUM(D27,D29)</f>
        <v>0</v>
      </c>
      <c r="E26" s="72">
        <f>SUM(E27,E29)</f>
        <v>0</v>
      </c>
      <c r="F26" s="27">
        <f t="shared" si="1"/>
        <v>0</v>
      </c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ht="24">
      <c r="A27" s="30">
        <v>70004</v>
      </c>
      <c r="B27" s="31" t="s">
        <v>39</v>
      </c>
      <c r="C27" s="32">
        <f>SUM(C28)</f>
        <v>0</v>
      </c>
      <c r="D27" s="32">
        <f>SUM(D28)</f>
        <v>0</v>
      </c>
      <c r="E27" s="33">
        <f>SUM(E28)</f>
        <v>0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6" ht="45.75">
      <c r="A28" s="42" t="s">
        <v>40</v>
      </c>
      <c r="B28" s="43" t="s">
        <v>41</v>
      </c>
      <c r="C28" s="44">
        <v>60000</v>
      </c>
      <c r="D28" s="44">
        <v>0</v>
      </c>
      <c r="E28" s="45">
        <v>0</v>
      </c>
      <c r="F28" s="40"/>
    </row>
    <row r="29" spans="1:256" ht="12.75">
      <c r="A29" s="46">
        <v>70005</v>
      </c>
      <c r="B29" s="47" t="s">
        <v>42</v>
      </c>
      <c r="C29" s="48">
        <f>SUM(C30:C36)</f>
        <v>0</v>
      </c>
      <c r="D29" s="48">
        <f>SUM(D30:D36)</f>
        <v>0</v>
      </c>
      <c r="E29" s="49">
        <f>SUM(E30:E36)</f>
        <v>0</v>
      </c>
      <c r="F29" s="75">
        <f t="shared" si="1"/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6" ht="24">
      <c r="A30" s="42" t="s">
        <v>43</v>
      </c>
      <c r="B30" s="43" t="s">
        <v>44</v>
      </c>
      <c r="C30" s="44">
        <v>400000</v>
      </c>
      <c r="D30" s="44">
        <v>400000</v>
      </c>
      <c r="E30" s="45">
        <v>398858</v>
      </c>
      <c r="F30" s="40">
        <f t="shared" si="1"/>
        <v>0</v>
      </c>
    </row>
    <row r="31" spans="1:6" ht="45.75">
      <c r="A31" s="42" t="s">
        <v>45</v>
      </c>
      <c r="B31" s="43" t="s">
        <v>46</v>
      </c>
      <c r="C31" s="44">
        <v>800000</v>
      </c>
      <c r="D31" s="44">
        <v>800000</v>
      </c>
      <c r="E31" s="45">
        <v>736058</v>
      </c>
      <c r="F31" s="40">
        <f t="shared" si="1"/>
        <v>0</v>
      </c>
    </row>
    <row r="32" spans="1:6" ht="34.5">
      <c r="A32" s="42" t="s">
        <v>47</v>
      </c>
      <c r="B32" s="43" t="s">
        <v>48</v>
      </c>
      <c r="C32" s="44">
        <v>100000</v>
      </c>
      <c r="D32" s="44">
        <v>100000</v>
      </c>
      <c r="E32" s="45">
        <v>118326</v>
      </c>
      <c r="F32" s="40">
        <f t="shared" si="1"/>
        <v>0</v>
      </c>
    </row>
    <row r="33" spans="1:6" ht="24">
      <c r="A33" s="42" t="s">
        <v>49</v>
      </c>
      <c r="B33" s="43" t="s">
        <v>50</v>
      </c>
      <c r="C33" s="44">
        <v>6300000</v>
      </c>
      <c r="D33" s="44">
        <v>6300000</v>
      </c>
      <c r="E33" s="45">
        <v>6030686</v>
      </c>
      <c r="F33" s="40">
        <f t="shared" si="1"/>
        <v>0</v>
      </c>
    </row>
    <row r="34" spans="1:6" ht="24">
      <c r="A34" s="42" t="s">
        <v>51</v>
      </c>
      <c r="B34" s="43" t="s">
        <v>52</v>
      </c>
      <c r="C34" s="44">
        <v>0</v>
      </c>
      <c r="D34" s="44">
        <v>60000</v>
      </c>
      <c r="E34" s="45">
        <v>82899</v>
      </c>
      <c r="F34" s="40"/>
    </row>
    <row r="35" spans="1:6" ht="12.75">
      <c r="A35" s="55" t="s">
        <v>53</v>
      </c>
      <c r="B35" s="56" t="s">
        <v>54</v>
      </c>
      <c r="C35" s="57">
        <v>30000</v>
      </c>
      <c r="D35" s="57">
        <v>30000</v>
      </c>
      <c r="E35" s="58">
        <v>22699</v>
      </c>
      <c r="F35" s="54">
        <f aca="true" t="shared" si="3" ref="F35:F69">E35/D35</f>
        <v>0</v>
      </c>
    </row>
    <row r="36" spans="1:256" ht="24">
      <c r="A36" s="42" t="s">
        <v>55</v>
      </c>
      <c r="B36" s="43" t="s">
        <v>56</v>
      </c>
      <c r="C36" s="44">
        <v>0</v>
      </c>
      <c r="D36" s="44">
        <v>8100</v>
      </c>
      <c r="E36" s="44">
        <v>8100</v>
      </c>
      <c r="F36" s="54">
        <f t="shared" si="3"/>
        <v>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ht="12.75">
      <c r="A37" s="69">
        <v>750</v>
      </c>
      <c r="B37" s="70" t="s">
        <v>57</v>
      </c>
      <c r="C37" s="71">
        <f>SUM(C38,C43)</f>
        <v>0</v>
      </c>
      <c r="D37" s="71">
        <f>SUM(D38,D43)</f>
        <v>0</v>
      </c>
      <c r="E37" s="72">
        <f>SUM(E38,E43)</f>
        <v>0</v>
      </c>
      <c r="F37" s="76">
        <f t="shared" si="3"/>
        <v>0</v>
      </c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ht="12.75">
      <c r="A38" s="30">
        <v>75023</v>
      </c>
      <c r="B38" s="31" t="s">
        <v>58</v>
      </c>
      <c r="C38" s="32">
        <f>SUM(C39:C42)</f>
        <v>0</v>
      </c>
      <c r="D38" s="32">
        <f>SUM(D39:D42)</f>
        <v>0</v>
      </c>
      <c r="E38" s="33">
        <f>SUM(E39:E42)</f>
        <v>0</v>
      </c>
      <c r="F38" s="34">
        <f t="shared" si="3"/>
        <v>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ht="12.75">
      <c r="A39" s="36" t="s">
        <v>59</v>
      </c>
      <c r="B39" s="37" t="s">
        <v>60</v>
      </c>
      <c r="C39" s="38">
        <v>2000</v>
      </c>
      <c r="D39" s="38">
        <v>2000</v>
      </c>
      <c r="E39" s="39">
        <v>80485</v>
      </c>
      <c r="F39" s="77">
        <f t="shared" si="3"/>
        <v>0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6" ht="12.75">
      <c r="A40" s="42" t="s">
        <v>61</v>
      </c>
      <c r="B40" s="43" t="s">
        <v>62</v>
      </c>
      <c r="C40" s="44">
        <v>1500</v>
      </c>
      <c r="D40" s="44">
        <v>1500</v>
      </c>
      <c r="E40" s="45">
        <v>438</v>
      </c>
      <c r="F40" s="40">
        <f t="shared" si="3"/>
        <v>0</v>
      </c>
    </row>
    <row r="41" spans="1:6" ht="45.75">
      <c r="A41" s="42" t="s">
        <v>63</v>
      </c>
      <c r="B41" s="43" t="s">
        <v>64</v>
      </c>
      <c r="C41" s="44">
        <v>7000</v>
      </c>
      <c r="D41" s="44">
        <v>7000</v>
      </c>
      <c r="E41" s="45">
        <v>8089</v>
      </c>
      <c r="F41" s="40">
        <f t="shared" si="3"/>
        <v>0</v>
      </c>
    </row>
    <row r="42" spans="1:6" ht="12.75">
      <c r="A42" s="42" t="s">
        <v>65</v>
      </c>
      <c r="B42" s="43" t="s">
        <v>66</v>
      </c>
      <c r="C42" s="44">
        <v>150000</v>
      </c>
      <c r="D42" s="44">
        <v>150000</v>
      </c>
      <c r="E42" s="45">
        <v>82819</v>
      </c>
      <c r="F42" s="75">
        <f t="shared" si="3"/>
        <v>0</v>
      </c>
    </row>
    <row r="43" spans="1:256" ht="12.75">
      <c r="A43" s="46">
        <v>75095</v>
      </c>
      <c r="B43" s="47" t="s">
        <v>67</v>
      </c>
      <c r="C43" s="48">
        <f>SUM(C44)</f>
        <v>0</v>
      </c>
      <c r="D43" s="48">
        <f>SUM(D44)</f>
        <v>0</v>
      </c>
      <c r="E43" s="49">
        <f>SUM(E44)</f>
        <v>0</v>
      </c>
      <c r="F43" s="40">
        <f t="shared" si="3"/>
        <v>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6" ht="24">
      <c r="A44" s="42" t="s">
        <v>68</v>
      </c>
      <c r="B44" s="43" t="s">
        <v>69</v>
      </c>
      <c r="C44" s="44">
        <v>600000</v>
      </c>
      <c r="D44" s="44">
        <v>600000</v>
      </c>
      <c r="E44" s="45">
        <v>681917</v>
      </c>
      <c r="F44" s="54">
        <f t="shared" si="3"/>
        <v>0</v>
      </c>
    </row>
    <row r="45" spans="1:256" ht="24.75">
      <c r="A45" s="23">
        <v>754</v>
      </c>
      <c r="B45" s="24" t="s">
        <v>70</v>
      </c>
      <c r="C45" s="25">
        <f aca="true" t="shared" si="4" ref="C45:E46">SUM(C46)</f>
        <v>0</v>
      </c>
      <c r="D45" s="25">
        <f t="shared" si="4"/>
        <v>0</v>
      </c>
      <c r="E45" s="26">
        <f t="shared" si="4"/>
        <v>0</v>
      </c>
      <c r="F45" s="27">
        <f t="shared" si="3"/>
        <v>0</v>
      </c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12.75">
      <c r="A46" s="30">
        <v>75416</v>
      </c>
      <c r="B46" s="31" t="s">
        <v>71</v>
      </c>
      <c r="C46" s="32">
        <f t="shared" si="4"/>
        <v>0</v>
      </c>
      <c r="D46" s="32">
        <f t="shared" si="4"/>
        <v>0</v>
      </c>
      <c r="E46" s="33">
        <f t="shared" si="4"/>
        <v>0</v>
      </c>
      <c r="F46" s="34">
        <f t="shared" si="3"/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6" ht="24">
      <c r="A47" s="55" t="s">
        <v>72</v>
      </c>
      <c r="B47" s="56" t="s">
        <v>73</v>
      </c>
      <c r="C47" s="57">
        <v>80000</v>
      </c>
      <c r="D47" s="57">
        <v>80000</v>
      </c>
      <c r="E47" s="58">
        <v>39588</v>
      </c>
      <c r="F47" s="54">
        <f t="shared" si="3"/>
        <v>0</v>
      </c>
    </row>
    <row r="48" spans="1:256" ht="36">
      <c r="A48" s="23">
        <v>756</v>
      </c>
      <c r="B48" s="24" t="s">
        <v>74</v>
      </c>
      <c r="C48" s="25">
        <f>SUM(C49,C52,C59,C71,C74)</f>
        <v>0</v>
      </c>
      <c r="D48" s="25">
        <f>SUM(D49,D52,D59,D71,D74)</f>
        <v>0</v>
      </c>
      <c r="E48" s="26">
        <f>SUM(E49,E52,E59,E71,E74)</f>
        <v>0</v>
      </c>
      <c r="F48" s="27">
        <f t="shared" si="3"/>
        <v>0</v>
      </c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ht="24">
      <c r="A49" s="30">
        <v>75601</v>
      </c>
      <c r="B49" s="31" t="s">
        <v>75</v>
      </c>
      <c r="C49" s="32">
        <f>SUM(C50:C51)</f>
        <v>0</v>
      </c>
      <c r="D49" s="32">
        <f>SUM(D50:D51)</f>
        <v>0</v>
      </c>
      <c r="E49" s="33">
        <f>SUM(E50:E51)</f>
        <v>0</v>
      </c>
      <c r="F49" s="34">
        <f t="shared" si="3"/>
        <v>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6" ht="34.5">
      <c r="A50" s="42" t="s">
        <v>76</v>
      </c>
      <c r="B50" s="43" t="s">
        <v>77</v>
      </c>
      <c r="C50" s="44">
        <v>250000</v>
      </c>
      <c r="D50" s="44">
        <v>250000</v>
      </c>
      <c r="E50" s="45">
        <v>223203</v>
      </c>
      <c r="F50" s="40">
        <f t="shared" si="3"/>
        <v>0</v>
      </c>
    </row>
    <row r="51" spans="1:6" ht="24">
      <c r="A51" s="42" t="s">
        <v>78</v>
      </c>
      <c r="B51" s="43" t="s">
        <v>79</v>
      </c>
      <c r="C51" s="44">
        <v>20000</v>
      </c>
      <c r="D51" s="44">
        <v>20000</v>
      </c>
      <c r="E51" s="45">
        <v>1888</v>
      </c>
      <c r="F51" s="40">
        <f t="shared" si="3"/>
        <v>0</v>
      </c>
    </row>
    <row r="52" spans="1:256" ht="45.75">
      <c r="A52" s="46">
        <v>75615</v>
      </c>
      <c r="B52" s="47" t="s">
        <v>80</v>
      </c>
      <c r="C52" s="48">
        <f>SUM(C53:C58)</f>
        <v>0</v>
      </c>
      <c r="D52" s="48">
        <f>SUM(D53:D58)</f>
        <v>0</v>
      </c>
      <c r="E52" s="49">
        <f>SUM(E53:E58)</f>
        <v>0</v>
      </c>
      <c r="F52" s="75">
        <f t="shared" si="3"/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6" ht="12.75">
      <c r="A53" s="42" t="s">
        <v>81</v>
      </c>
      <c r="B53" s="43" t="s">
        <v>82</v>
      </c>
      <c r="C53" s="44">
        <v>12000000</v>
      </c>
      <c r="D53" s="44">
        <v>10442315</v>
      </c>
      <c r="E53" s="45">
        <v>10384177</v>
      </c>
      <c r="F53" s="40">
        <f t="shared" si="3"/>
        <v>0</v>
      </c>
    </row>
    <row r="54" spans="1:6" ht="12.75">
      <c r="A54" s="42" t="s">
        <v>83</v>
      </c>
      <c r="B54" s="43" t="s">
        <v>84</v>
      </c>
      <c r="C54" s="44">
        <v>660000</v>
      </c>
      <c r="D54" s="44">
        <v>660000</v>
      </c>
      <c r="E54" s="45">
        <v>558621</v>
      </c>
      <c r="F54" s="40">
        <f t="shared" si="3"/>
        <v>0</v>
      </c>
    </row>
    <row r="55" spans="1:6" ht="12.75">
      <c r="A55" s="42" t="s">
        <v>85</v>
      </c>
      <c r="B55" s="43" t="s">
        <v>86</v>
      </c>
      <c r="C55" s="44">
        <v>18000</v>
      </c>
      <c r="D55" s="44">
        <v>18000</v>
      </c>
      <c r="E55" s="45">
        <v>16758</v>
      </c>
      <c r="F55" s="40">
        <f t="shared" si="3"/>
        <v>0</v>
      </c>
    </row>
    <row r="56" spans="1:6" ht="12.75">
      <c r="A56" s="42" t="s">
        <v>87</v>
      </c>
      <c r="B56" s="43" t="s">
        <v>88</v>
      </c>
      <c r="C56" s="44">
        <v>380000</v>
      </c>
      <c r="D56" s="44">
        <v>380000</v>
      </c>
      <c r="E56" s="45">
        <v>378601</v>
      </c>
      <c r="F56" s="40">
        <f t="shared" si="3"/>
        <v>0</v>
      </c>
    </row>
    <row r="57" spans="1:6" ht="12.75">
      <c r="A57" s="42" t="s">
        <v>89</v>
      </c>
      <c r="B57" s="43" t="s">
        <v>90</v>
      </c>
      <c r="C57" s="44">
        <v>85000</v>
      </c>
      <c r="D57" s="44">
        <v>60000</v>
      </c>
      <c r="E57" s="45">
        <v>58424</v>
      </c>
      <c r="F57" s="40">
        <f t="shared" si="3"/>
        <v>0</v>
      </c>
    </row>
    <row r="58" spans="1:6" ht="24">
      <c r="A58" s="42" t="s">
        <v>91</v>
      </c>
      <c r="B58" s="43" t="s">
        <v>92</v>
      </c>
      <c r="C58" s="44">
        <v>120000</v>
      </c>
      <c r="D58" s="44">
        <v>160000</v>
      </c>
      <c r="E58" s="45">
        <v>161379</v>
      </c>
      <c r="F58" s="40">
        <f t="shared" si="3"/>
        <v>0</v>
      </c>
    </row>
    <row r="59" spans="1:256" ht="45.75">
      <c r="A59" s="46">
        <v>75616</v>
      </c>
      <c r="B59" s="47" t="s">
        <v>93</v>
      </c>
      <c r="C59" s="48">
        <f>SUM(C60:C70)</f>
        <v>0</v>
      </c>
      <c r="D59" s="48">
        <f>SUM(D60:D70)</f>
        <v>0</v>
      </c>
      <c r="E59" s="49">
        <f>SUM(E60:E70)</f>
        <v>0</v>
      </c>
      <c r="F59" s="75">
        <f t="shared" si="3"/>
        <v>0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6" ht="12.75">
      <c r="A60" s="42" t="s">
        <v>94</v>
      </c>
      <c r="B60" s="43" t="s">
        <v>95</v>
      </c>
      <c r="C60" s="44">
        <v>3200000</v>
      </c>
      <c r="D60" s="44">
        <v>3200000</v>
      </c>
      <c r="E60" s="45">
        <v>3111475</v>
      </c>
      <c r="F60" s="40">
        <f t="shared" si="3"/>
        <v>0</v>
      </c>
    </row>
    <row r="61" spans="1:6" ht="12.75">
      <c r="A61" s="42" t="s">
        <v>96</v>
      </c>
      <c r="B61" s="43" t="s">
        <v>97</v>
      </c>
      <c r="C61" s="44">
        <v>510000</v>
      </c>
      <c r="D61" s="44">
        <v>510000</v>
      </c>
      <c r="E61" s="45">
        <v>516435</v>
      </c>
      <c r="F61" s="40">
        <f t="shared" si="3"/>
        <v>0</v>
      </c>
    </row>
    <row r="62" spans="1:6" ht="12.75">
      <c r="A62" s="42" t="s">
        <v>98</v>
      </c>
      <c r="B62" s="43" t="s">
        <v>99</v>
      </c>
      <c r="C62" s="44">
        <v>2800</v>
      </c>
      <c r="D62" s="44">
        <v>2800</v>
      </c>
      <c r="E62" s="45">
        <v>2463</v>
      </c>
      <c r="F62" s="40">
        <f t="shared" si="3"/>
        <v>0</v>
      </c>
    </row>
    <row r="63" spans="1:6" ht="12.75">
      <c r="A63" s="42" t="s">
        <v>100</v>
      </c>
      <c r="B63" s="43" t="s">
        <v>101</v>
      </c>
      <c r="C63" s="44">
        <v>300000</v>
      </c>
      <c r="D63" s="44">
        <v>300000</v>
      </c>
      <c r="E63" s="45">
        <v>392296</v>
      </c>
      <c r="F63" s="40">
        <f t="shared" si="3"/>
        <v>0</v>
      </c>
    </row>
    <row r="64" spans="1:6" ht="12.75">
      <c r="A64" s="42" t="s">
        <v>102</v>
      </c>
      <c r="B64" s="43" t="s">
        <v>103</v>
      </c>
      <c r="C64" s="44">
        <v>150000</v>
      </c>
      <c r="D64" s="44">
        <v>150000</v>
      </c>
      <c r="E64" s="45">
        <v>182611</v>
      </c>
      <c r="F64" s="40">
        <f t="shared" si="3"/>
        <v>0</v>
      </c>
    </row>
    <row r="65" spans="1:6" ht="12.75">
      <c r="A65" s="42" t="s">
        <v>104</v>
      </c>
      <c r="B65" s="43" t="s">
        <v>105</v>
      </c>
      <c r="C65" s="44">
        <v>17000</v>
      </c>
      <c r="D65" s="44">
        <v>17000</v>
      </c>
      <c r="E65" s="45">
        <v>10632</v>
      </c>
      <c r="F65" s="40">
        <f t="shared" si="3"/>
        <v>0</v>
      </c>
    </row>
    <row r="66" spans="1:6" ht="12.75">
      <c r="A66" s="42" t="s">
        <v>106</v>
      </c>
      <c r="B66" s="43" t="s">
        <v>107</v>
      </c>
      <c r="C66" s="44">
        <v>300000</v>
      </c>
      <c r="D66" s="44">
        <v>200000</v>
      </c>
      <c r="E66" s="45">
        <v>173637</v>
      </c>
      <c r="F66" s="40">
        <f t="shared" si="3"/>
        <v>0</v>
      </c>
    </row>
    <row r="67" spans="1:6" ht="12.75">
      <c r="A67" s="42" t="s">
        <v>108</v>
      </c>
      <c r="B67" s="43" t="s">
        <v>109</v>
      </c>
      <c r="C67" s="44">
        <v>700000</v>
      </c>
      <c r="D67" s="44">
        <v>725000</v>
      </c>
      <c r="E67" s="45">
        <v>849977</v>
      </c>
      <c r="F67" s="40">
        <f t="shared" si="3"/>
        <v>0</v>
      </c>
    </row>
    <row r="68" spans="1:6" ht="25.5" customHeight="1">
      <c r="A68" s="42" t="s">
        <v>110</v>
      </c>
      <c r="B68" s="43" t="s">
        <v>111</v>
      </c>
      <c r="C68" s="44">
        <v>150000</v>
      </c>
      <c r="D68" s="44">
        <v>210000</v>
      </c>
      <c r="E68" s="45">
        <v>203299</v>
      </c>
      <c r="F68" s="40">
        <f t="shared" si="3"/>
        <v>0</v>
      </c>
    </row>
    <row r="69" spans="1:6" ht="13.5" customHeight="1">
      <c r="A69" s="42" t="s">
        <v>112</v>
      </c>
      <c r="B69" s="43" t="s">
        <v>113</v>
      </c>
      <c r="C69" s="44">
        <v>600000</v>
      </c>
      <c r="D69" s="44">
        <v>364018</v>
      </c>
      <c r="E69" s="45">
        <v>390232</v>
      </c>
      <c r="F69" s="40">
        <f t="shared" si="3"/>
        <v>0</v>
      </c>
    </row>
    <row r="70" spans="1:6" ht="12.75">
      <c r="A70" s="42" t="s">
        <v>114</v>
      </c>
      <c r="B70" s="43" t="s">
        <v>115</v>
      </c>
      <c r="C70" s="44">
        <v>0</v>
      </c>
      <c r="D70" s="44">
        <v>0</v>
      </c>
      <c r="E70" s="45">
        <v>9695</v>
      </c>
      <c r="F70" s="40"/>
    </row>
    <row r="71" spans="1:256" ht="24">
      <c r="A71" s="46">
        <v>75618</v>
      </c>
      <c r="B71" s="47" t="s">
        <v>116</v>
      </c>
      <c r="C71" s="48">
        <f>SUM(C72:C73)</f>
        <v>0</v>
      </c>
      <c r="D71" s="48">
        <f>SUM(D72:D73)</f>
        <v>0</v>
      </c>
      <c r="E71" s="49">
        <f>SUM(E72:E73)</f>
        <v>0</v>
      </c>
      <c r="F71" s="75">
        <f>E71/D71</f>
        <v>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6" ht="12.75">
      <c r="A72" s="42" t="s">
        <v>117</v>
      </c>
      <c r="B72" s="43" t="s">
        <v>118</v>
      </c>
      <c r="C72" s="44">
        <v>800000</v>
      </c>
      <c r="D72" s="44">
        <v>800000</v>
      </c>
      <c r="E72" s="45">
        <v>797754</v>
      </c>
      <c r="F72" s="40">
        <f>E72/D72</f>
        <v>0</v>
      </c>
    </row>
    <row r="73" spans="1:6" ht="24">
      <c r="A73" s="42" t="s">
        <v>119</v>
      </c>
      <c r="B73" s="43" t="s">
        <v>120</v>
      </c>
      <c r="C73" s="44">
        <v>0</v>
      </c>
      <c r="D73" s="44">
        <v>0</v>
      </c>
      <c r="E73" s="45">
        <v>525</v>
      </c>
      <c r="F73" s="40"/>
    </row>
    <row r="74" spans="1:256" ht="24">
      <c r="A74" s="46">
        <v>75621</v>
      </c>
      <c r="B74" s="47" t="s">
        <v>121</v>
      </c>
      <c r="C74" s="48">
        <f>SUM(C75:C76)</f>
        <v>0</v>
      </c>
      <c r="D74" s="48">
        <f>SUM(D75:D76)</f>
        <v>0</v>
      </c>
      <c r="E74" s="49">
        <f>SUM(E75:E76)</f>
        <v>0</v>
      </c>
      <c r="F74" s="75">
        <f aca="true" t="shared" si="5" ref="F74:F87">E74/D74</f>
        <v>0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</row>
    <row r="75" spans="1:6" ht="12.75">
      <c r="A75" s="42" t="s">
        <v>122</v>
      </c>
      <c r="B75" s="43" t="s">
        <v>123</v>
      </c>
      <c r="C75" s="44">
        <v>12855873</v>
      </c>
      <c r="D75" s="44">
        <v>12055873</v>
      </c>
      <c r="E75" s="45">
        <v>11941899</v>
      </c>
      <c r="F75" s="40">
        <f t="shared" si="5"/>
        <v>0</v>
      </c>
    </row>
    <row r="76" spans="1:6" ht="12.75">
      <c r="A76" s="55" t="s">
        <v>124</v>
      </c>
      <c r="B76" s="56" t="s">
        <v>125</v>
      </c>
      <c r="C76" s="57">
        <v>400000</v>
      </c>
      <c r="D76" s="57">
        <v>400000</v>
      </c>
      <c r="E76" s="58">
        <v>316634</v>
      </c>
      <c r="F76" s="54">
        <f t="shared" si="5"/>
        <v>0</v>
      </c>
    </row>
    <row r="77" spans="1:256" ht="12.75">
      <c r="A77" s="23">
        <v>758</v>
      </c>
      <c r="B77" s="24" t="s">
        <v>126</v>
      </c>
      <c r="C77" s="25">
        <f>SUM(C78,C80,C82,C87,C91)</f>
        <v>0</v>
      </c>
      <c r="D77" s="25">
        <f>SUM(D78,D80,D82,D84,D87,D91)</f>
        <v>0</v>
      </c>
      <c r="E77" s="25">
        <f>SUM(E78,E80,E82,E84,E87,E91,E93)</f>
        <v>0</v>
      </c>
      <c r="F77" s="27">
        <f t="shared" si="5"/>
        <v>0</v>
      </c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ht="24">
      <c r="A78" s="30">
        <v>75801</v>
      </c>
      <c r="B78" s="31" t="s">
        <v>127</v>
      </c>
      <c r="C78" s="32">
        <f>SUM(C79)</f>
        <v>0</v>
      </c>
      <c r="D78" s="32">
        <f>SUM(D79)</f>
        <v>0</v>
      </c>
      <c r="E78" s="33">
        <f>SUM(E79)</f>
        <v>0</v>
      </c>
      <c r="F78" s="34">
        <f t="shared" si="5"/>
        <v>0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6" ht="12.75">
      <c r="A79" s="42" t="s">
        <v>128</v>
      </c>
      <c r="B79" s="43" t="s">
        <v>129</v>
      </c>
      <c r="C79" s="44">
        <v>20548334</v>
      </c>
      <c r="D79" s="44">
        <v>20640211</v>
      </c>
      <c r="E79" s="45">
        <v>20640211</v>
      </c>
      <c r="F79" s="40">
        <f t="shared" si="5"/>
        <v>0</v>
      </c>
    </row>
    <row r="80" spans="1:256" ht="24">
      <c r="A80" s="46">
        <v>75802</v>
      </c>
      <c r="B80" s="47" t="s">
        <v>130</v>
      </c>
      <c r="C80" s="48">
        <f>SUM(C81)</f>
        <v>0</v>
      </c>
      <c r="D80" s="48">
        <f>SUM(D81)</f>
        <v>0</v>
      </c>
      <c r="E80" s="49">
        <f>SUM(E81)</f>
        <v>0</v>
      </c>
      <c r="F80" s="40">
        <f t="shared" si="5"/>
        <v>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</row>
    <row r="81" spans="1:6" ht="12.75">
      <c r="A81" s="42" t="s">
        <v>131</v>
      </c>
      <c r="B81" s="43" t="s">
        <v>132</v>
      </c>
      <c r="C81" s="44">
        <v>42536</v>
      </c>
      <c r="D81" s="44">
        <v>42536</v>
      </c>
      <c r="E81" s="45">
        <v>42536</v>
      </c>
      <c r="F81" s="40">
        <f t="shared" si="5"/>
        <v>0</v>
      </c>
    </row>
    <row r="82" spans="1:256" ht="24">
      <c r="A82" s="46">
        <v>75805</v>
      </c>
      <c r="B82" s="47" t="s">
        <v>133</v>
      </c>
      <c r="C82" s="48">
        <f>SUM(C83)</f>
        <v>0</v>
      </c>
      <c r="D82" s="48">
        <f>SUM(D83)</f>
        <v>0</v>
      </c>
      <c r="E82" s="49">
        <f>SUM(E83)</f>
        <v>0</v>
      </c>
      <c r="F82" s="75">
        <f t="shared" si="5"/>
        <v>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6" ht="12.75">
      <c r="A83" s="42" t="s">
        <v>134</v>
      </c>
      <c r="B83" s="43" t="s">
        <v>135</v>
      </c>
      <c r="C83" s="44">
        <v>2119643</v>
      </c>
      <c r="D83" s="44">
        <v>2364253</v>
      </c>
      <c r="E83" s="45">
        <v>2364253</v>
      </c>
      <c r="F83" s="40">
        <f t="shared" si="5"/>
        <v>0</v>
      </c>
    </row>
    <row r="84" spans="1:256" ht="24">
      <c r="A84" s="46" t="s">
        <v>136</v>
      </c>
      <c r="B84" s="47" t="s">
        <v>137</v>
      </c>
      <c r="C84" s="48">
        <f>SUM(C85:C86)</f>
        <v>0</v>
      </c>
      <c r="D84" s="48">
        <f>SUM(D85:D86)</f>
        <v>0</v>
      </c>
      <c r="E84" s="48">
        <f>SUM(E85:E86)</f>
        <v>0</v>
      </c>
      <c r="F84" s="75">
        <f t="shared" si="5"/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6" ht="34.5">
      <c r="A85" s="42" t="s">
        <v>138</v>
      </c>
      <c r="B85" s="43" t="s">
        <v>139</v>
      </c>
      <c r="C85" s="44">
        <v>0</v>
      </c>
      <c r="D85" s="44">
        <v>7000</v>
      </c>
      <c r="E85" s="45">
        <v>7000</v>
      </c>
      <c r="F85" s="40"/>
    </row>
    <row r="86" spans="1:6" ht="45.75">
      <c r="A86" s="42" t="s">
        <v>140</v>
      </c>
      <c r="B86" s="43" t="s">
        <v>141</v>
      </c>
      <c r="C86" s="44">
        <v>0</v>
      </c>
      <c r="D86" s="44">
        <v>59000</v>
      </c>
      <c r="E86" s="45">
        <v>59000</v>
      </c>
      <c r="F86" s="40"/>
    </row>
    <row r="87" spans="1:256" ht="12.75">
      <c r="A87" s="46">
        <v>75814</v>
      </c>
      <c r="B87" s="47" t="s">
        <v>142</v>
      </c>
      <c r="C87" s="48">
        <f>SUM(C88:C90)</f>
        <v>0</v>
      </c>
      <c r="D87" s="48">
        <f>SUM(D88:D90)</f>
        <v>0</v>
      </c>
      <c r="E87" s="49">
        <f>SUM(E88:E90)</f>
        <v>0</v>
      </c>
      <c r="F87" s="75">
        <f t="shared" si="5"/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</row>
    <row r="88" spans="1:6" ht="12.75">
      <c r="A88" s="42" t="s">
        <v>143</v>
      </c>
      <c r="B88" s="43" t="s">
        <v>144</v>
      </c>
      <c r="C88" s="44">
        <v>200000</v>
      </c>
      <c r="D88" s="44">
        <v>175000</v>
      </c>
      <c r="E88" s="45">
        <v>137563</v>
      </c>
      <c r="F88" s="40">
        <f t="shared" si="5"/>
        <v>0</v>
      </c>
    </row>
    <row r="89" spans="1:6" ht="24">
      <c r="A89" s="68" t="s">
        <v>145</v>
      </c>
      <c r="B89" s="43" t="s">
        <v>146</v>
      </c>
      <c r="C89" s="44">
        <v>0</v>
      </c>
      <c r="D89" s="44">
        <v>190</v>
      </c>
      <c r="E89" s="45">
        <v>1190</v>
      </c>
      <c r="F89" s="77">
        <f t="shared" si="5"/>
        <v>0</v>
      </c>
    </row>
    <row r="90" spans="1:6" ht="12.75">
      <c r="A90" s="42" t="s">
        <v>147</v>
      </c>
      <c r="B90" s="43" t="s">
        <v>148</v>
      </c>
      <c r="C90" s="44">
        <v>0</v>
      </c>
      <c r="D90" s="44">
        <v>141147</v>
      </c>
      <c r="E90" s="45">
        <v>149545</v>
      </c>
      <c r="F90" s="40"/>
    </row>
    <row r="91" spans="1:256" ht="12.75">
      <c r="A91" s="46">
        <v>75815</v>
      </c>
      <c r="B91" s="47" t="s">
        <v>149</v>
      </c>
      <c r="C91" s="48">
        <f>SUM(C94)</f>
        <v>0</v>
      </c>
      <c r="D91" s="48">
        <f>SUM(D92)</f>
        <v>0</v>
      </c>
      <c r="E91" s="48">
        <f>SUM(E92)</f>
        <v>0</v>
      </c>
      <c r="F91" s="4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</row>
    <row r="92" spans="1:256" ht="12.75">
      <c r="A92" s="50" t="s">
        <v>150</v>
      </c>
      <c r="B92" s="51" t="s">
        <v>151</v>
      </c>
      <c r="C92" s="52"/>
      <c r="D92" s="52"/>
      <c r="E92" s="52">
        <v>-979</v>
      </c>
      <c r="F92" s="54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ht="12.75">
      <c r="A93" s="46" t="s">
        <v>152</v>
      </c>
      <c r="B93" s="47" t="s">
        <v>153</v>
      </c>
      <c r="C93" s="48"/>
      <c r="D93" s="48">
        <f>SUM(D94)</f>
        <v>0</v>
      </c>
      <c r="E93" s="48">
        <f>SUM(E94)</f>
        <v>0</v>
      </c>
      <c r="F93" s="5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</row>
    <row r="94" spans="1:6" ht="12.75">
      <c r="A94" s="42" t="s">
        <v>154</v>
      </c>
      <c r="B94" s="43" t="s">
        <v>155</v>
      </c>
      <c r="C94" s="44">
        <v>0</v>
      </c>
      <c r="D94" s="44">
        <v>0</v>
      </c>
      <c r="E94" s="44">
        <v>-4762</v>
      </c>
      <c r="F94" s="54"/>
    </row>
    <row r="95" spans="1:256" ht="12.75">
      <c r="A95" s="23">
        <v>801</v>
      </c>
      <c r="B95" s="24" t="s">
        <v>156</v>
      </c>
      <c r="C95" s="25">
        <f>SUM(C96,C100,C102,C106,C108)</f>
        <v>0</v>
      </c>
      <c r="D95" s="25">
        <f>SUM(D96,C100,D102,D106,D108)</f>
        <v>0</v>
      </c>
      <c r="E95" s="26">
        <f>SUM(E96,E100,E102,E106,E108)</f>
        <v>0</v>
      </c>
      <c r="F95" s="27">
        <f aca="true" t="shared" si="6" ref="F95:F102">E95/D95</f>
        <v>0</v>
      </c>
      <c r="G95" s="28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</row>
    <row r="96" spans="1:256" ht="12.75">
      <c r="A96" s="30">
        <v>80101</v>
      </c>
      <c r="B96" s="31" t="s">
        <v>157</v>
      </c>
      <c r="C96" s="32">
        <f>SUM(C97:C99)</f>
        <v>0</v>
      </c>
      <c r="D96" s="32">
        <f>SUM(D97:D99)</f>
        <v>0</v>
      </c>
      <c r="E96" s="33">
        <f>SUM(E97:E99)</f>
        <v>0</v>
      </c>
      <c r="F96" s="34">
        <f t="shared" si="6"/>
        <v>0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6" ht="45.75">
      <c r="A97" s="42" t="s">
        <v>158</v>
      </c>
      <c r="B97" s="43" t="s">
        <v>159</v>
      </c>
      <c r="C97" s="44">
        <v>62000</v>
      </c>
      <c r="D97" s="44">
        <v>62000</v>
      </c>
      <c r="E97" s="45">
        <v>66844</v>
      </c>
      <c r="F97" s="40">
        <f t="shared" si="6"/>
        <v>0</v>
      </c>
    </row>
    <row r="98" spans="1:6" ht="12.75">
      <c r="A98" s="42" t="s">
        <v>160</v>
      </c>
      <c r="B98" s="43" t="s">
        <v>161</v>
      </c>
      <c r="C98" s="44">
        <v>7000</v>
      </c>
      <c r="D98" s="44">
        <v>7000</v>
      </c>
      <c r="E98" s="45">
        <v>6932</v>
      </c>
      <c r="F98" s="40">
        <f t="shared" si="6"/>
        <v>0</v>
      </c>
    </row>
    <row r="99" spans="1:6" ht="12.75">
      <c r="A99" s="42" t="s">
        <v>162</v>
      </c>
      <c r="B99" s="43" t="s">
        <v>163</v>
      </c>
      <c r="C99" s="44">
        <v>1000</v>
      </c>
      <c r="D99" s="44">
        <v>1000</v>
      </c>
      <c r="E99" s="45">
        <v>0</v>
      </c>
      <c r="F99" s="40">
        <f t="shared" si="6"/>
        <v>0</v>
      </c>
    </row>
    <row r="100" spans="1:256" ht="12.75">
      <c r="A100" s="46" t="s">
        <v>164</v>
      </c>
      <c r="B100" s="47" t="s">
        <v>165</v>
      </c>
      <c r="C100" s="48">
        <f>SUM(C101)</f>
        <v>0</v>
      </c>
      <c r="D100" s="48">
        <f>SUM(D101)</f>
        <v>0</v>
      </c>
      <c r="E100" s="49">
        <f>SUM(E101)</f>
        <v>0</v>
      </c>
      <c r="F100" s="7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</row>
    <row r="101" spans="1:6" ht="12.75">
      <c r="A101" s="42" t="s">
        <v>166</v>
      </c>
      <c r="B101" s="43" t="s">
        <v>167</v>
      </c>
      <c r="C101" s="44">
        <v>0</v>
      </c>
      <c r="D101" s="44">
        <v>0</v>
      </c>
      <c r="E101" s="45">
        <v>3400</v>
      </c>
      <c r="F101" s="40"/>
    </row>
    <row r="102" spans="1:256" ht="12.75">
      <c r="A102" s="46">
        <v>80110</v>
      </c>
      <c r="B102" s="47" t="s">
        <v>168</v>
      </c>
      <c r="C102" s="48">
        <f>SUM(C103:C105)</f>
        <v>0</v>
      </c>
      <c r="D102" s="48">
        <f>SUM(D103:D105)</f>
        <v>0</v>
      </c>
      <c r="E102" s="49">
        <f>SUM(E103:E105)</f>
        <v>0</v>
      </c>
      <c r="F102" s="75">
        <f t="shared" si="6"/>
        <v>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</row>
    <row r="103" spans="1:6" ht="45.75">
      <c r="A103" s="42" t="s">
        <v>169</v>
      </c>
      <c r="B103" s="43" t="s">
        <v>170</v>
      </c>
      <c r="C103" s="44">
        <v>76000</v>
      </c>
      <c r="D103" s="44">
        <v>76000</v>
      </c>
      <c r="E103" s="45">
        <v>83844</v>
      </c>
      <c r="F103" s="40">
        <f t="shared" si="6"/>
        <v>0</v>
      </c>
    </row>
    <row r="104" spans="1:6" ht="12.75">
      <c r="A104" s="42" t="s">
        <v>171</v>
      </c>
      <c r="B104" s="43" t="s">
        <v>172</v>
      </c>
      <c r="C104" s="44">
        <v>3000</v>
      </c>
      <c r="D104" s="44">
        <v>3000</v>
      </c>
      <c r="E104" s="45">
        <v>20</v>
      </c>
      <c r="F104" s="40">
        <f t="shared" si="6"/>
        <v>0</v>
      </c>
    </row>
    <row r="105" spans="1:6" ht="12.75">
      <c r="A105" s="42" t="s">
        <v>173</v>
      </c>
      <c r="B105" s="43" t="s">
        <v>174</v>
      </c>
      <c r="C105" s="44">
        <v>0</v>
      </c>
      <c r="D105" s="44">
        <v>0</v>
      </c>
      <c r="E105" s="45">
        <v>186</v>
      </c>
      <c r="F105" s="40"/>
    </row>
    <row r="106" spans="1:256" ht="24">
      <c r="A106" s="46">
        <v>80114</v>
      </c>
      <c r="B106" s="47" t="s">
        <v>175</v>
      </c>
      <c r="C106" s="48">
        <f>SUM(C107)</f>
        <v>0</v>
      </c>
      <c r="D106" s="48">
        <f>SUM(D107)</f>
        <v>0</v>
      </c>
      <c r="E106" s="49">
        <f>SUM(E107)</f>
        <v>0</v>
      </c>
      <c r="F106" s="75">
        <f aca="true" t="shared" si="7" ref="F106:F112">E106/D106</f>
        <v>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</row>
    <row r="107" spans="1:6" ht="12.75">
      <c r="A107" s="42" t="s">
        <v>176</v>
      </c>
      <c r="B107" s="43" t="s">
        <v>177</v>
      </c>
      <c r="C107" s="44">
        <v>5200</v>
      </c>
      <c r="D107" s="44">
        <v>5200</v>
      </c>
      <c r="E107" s="45">
        <v>4910</v>
      </c>
      <c r="F107" s="40">
        <f t="shared" si="7"/>
        <v>0</v>
      </c>
    </row>
    <row r="108" spans="1:256" ht="12.75">
      <c r="A108" s="46">
        <v>80195</v>
      </c>
      <c r="B108" s="47" t="s">
        <v>178</v>
      </c>
      <c r="C108" s="48">
        <f>SUM(C109)</f>
        <v>0</v>
      </c>
      <c r="D108" s="48">
        <f>SUM(D109)</f>
        <v>0</v>
      </c>
      <c r="E108" s="49">
        <f>SUM(E109)</f>
        <v>0</v>
      </c>
      <c r="F108" s="75">
        <f t="shared" si="7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</row>
    <row r="109" spans="1:6" ht="24.75" customHeight="1">
      <c r="A109" s="55" t="s">
        <v>179</v>
      </c>
      <c r="B109" s="56" t="s">
        <v>180</v>
      </c>
      <c r="C109" s="57">
        <v>112622</v>
      </c>
      <c r="D109" s="57">
        <v>147640</v>
      </c>
      <c r="E109" s="58">
        <v>147640</v>
      </c>
      <c r="F109" s="54">
        <f t="shared" si="7"/>
        <v>0</v>
      </c>
    </row>
    <row r="110" spans="1:256" ht="12.75">
      <c r="A110" s="78">
        <v>853</v>
      </c>
      <c r="B110" s="79" t="s">
        <v>181</v>
      </c>
      <c r="C110" s="80">
        <f>SUM(C111,C114,C122,C125)</f>
        <v>0</v>
      </c>
      <c r="D110" s="80">
        <f>SUM(D111,D114,D120,D122,D125)</f>
        <v>0</v>
      </c>
      <c r="E110" s="81">
        <f>SUM(E111,E114,E118,E120,E122,E125)</f>
        <v>0</v>
      </c>
      <c r="F110" s="27">
        <f t="shared" si="7"/>
        <v>0</v>
      </c>
      <c r="G110" s="82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  <c r="IE110" s="83"/>
      <c r="IF110" s="83"/>
      <c r="IG110" s="83"/>
      <c r="IH110" s="83"/>
      <c r="II110" s="83"/>
      <c r="IJ110" s="83"/>
      <c r="IK110" s="83"/>
      <c r="IL110" s="83"/>
      <c r="IM110" s="83"/>
      <c r="IN110" s="83"/>
      <c r="IO110" s="83"/>
      <c r="IP110" s="83"/>
      <c r="IQ110" s="83"/>
      <c r="IR110" s="83"/>
      <c r="IS110" s="83"/>
      <c r="IT110" s="83"/>
      <c r="IU110" s="83"/>
      <c r="IV110" s="83"/>
    </row>
    <row r="111" spans="1:256" ht="12.75">
      <c r="A111" s="46" t="s">
        <v>182</v>
      </c>
      <c r="B111" s="47" t="s">
        <v>183</v>
      </c>
      <c r="C111" s="48">
        <f>SUM(C112:C113)</f>
        <v>0</v>
      </c>
      <c r="D111" s="48">
        <f>SUM(D112:D113)</f>
        <v>0</v>
      </c>
      <c r="E111" s="49">
        <f>SUM(E112:E113)</f>
        <v>0</v>
      </c>
      <c r="F111" s="34">
        <f t="shared" si="7"/>
        <v>0</v>
      </c>
      <c r="G111" s="8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</row>
    <row r="112" spans="1:256" ht="12.75">
      <c r="A112" s="50" t="s">
        <v>184</v>
      </c>
      <c r="B112" s="51" t="s">
        <v>185</v>
      </c>
      <c r="C112" s="52">
        <v>300000</v>
      </c>
      <c r="D112" s="52">
        <v>300000</v>
      </c>
      <c r="E112" s="53">
        <v>317487</v>
      </c>
      <c r="F112" s="40">
        <f t="shared" si="7"/>
        <v>0</v>
      </c>
      <c r="G112" s="8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  <c r="IT112" s="87"/>
      <c r="IU112" s="87"/>
      <c r="IV112" s="87"/>
    </row>
    <row r="113" spans="1:256" ht="12.75">
      <c r="A113" s="50" t="s">
        <v>186</v>
      </c>
      <c r="B113" s="51" t="s">
        <v>187</v>
      </c>
      <c r="C113" s="52">
        <v>0</v>
      </c>
      <c r="D113" s="52">
        <v>0</v>
      </c>
      <c r="E113" s="53">
        <v>71</v>
      </c>
      <c r="F113" s="40"/>
      <c r="G113" s="8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  <c r="IU113" s="87"/>
      <c r="IV113" s="87"/>
    </row>
    <row r="114" spans="1:256" ht="12.75">
      <c r="A114" s="30">
        <v>85305</v>
      </c>
      <c r="B114" s="31" t="s">
        <v>188</v>
      </c>
      <c r="C114" s="32">
        <f>SUM(C115:C116)</f>
        <v>0</v>
      </c>
      <c r="D114" s="32">
        <f>SUM(D115:D116)</f>
        <v>0</v>
      </c>
      <c r="E114" s="33">
        <f>SUM(E115:E117)</f>
        <v>0</v>
      </c>
      <c r="F114" s="75">
        <f>E114/D114</f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</row>
    <row r="115" spans="1:6" ht="50.25" customHeight="1">
      <c r="A115" s="42" t="s">
        <v>189</v>
      </c>
      <c r="B115" s="43" t="s">
        <v>190</v>
      </c>
      <c r="C115" s="44">
        <v>10000</v>
      </c>
      <c r="D115" s="44">
        <v>10000</v>
      </c>
      <c r="E115" s="45">
        <v>3371</v>
      </c>
      <c r="F115" s="40">
        <f>E115/D115</f>
        <v>0</v>
      </c>
    </row>
    <row r="116" spans="1:6" ht="12.75">
      <c r="A116" s="42" t="s">
        <v>191</v>
      </c>
      <c r="B116" s="43" t="s">
        <v>192</v>
      </c>
      <c r="C116" s="44">
        <v>140000</v>
      </c>
      <c r="D116" s="44">
        <v>140000</v>
      </c>
      <c r="E116" s="45">
        <v>114117</v>
      </c>
      <c r="F116" s="40">
        <f>E116/D116</f>
        <v>0</v>
      </c>
    </row>
    <row r="117" spans="1:6" ht="12.75">
      <c r="A117" s="42" t="s">
        <v>193</v>
      </c>
      <c r="B117" s="43" t="s">
        <v>194</v>
      </c>
      <c r="C117" s="44">
        <v>0</v>
      </c>
      <c r="D117" s="44">
        <v>0</v>
      </c>
      <c r="E117" s="45">
        <v>12</v>
      </c>
      <c r="F117" s="40"/>
    </row>
    <row r="118" spans="1:256" ht="24">
      <c r="A118" s="46" t="s">
        <v>195</v>
      </c>
      <c r="B118" s="47" t="s">
        <v>196</v>
      </c>
      <c r="C118" s="48">
        <f>SUM(C119)</f>
        <v>0</v>
      </c>
      <c r="D118" s="48">
        <f>SUM(D119)</f>
        <v>0</v>
      </c>
      <c r="E118" s="49">
        <f>SUM(E119)</f>
        <v>0</v>
      </c>
      <c r="F118" s="7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</row>
    <row r="119" spans="1:6" ht="12.75">
      <c r="A119" s="42" t="s">
        <v>197</v>
      </c>
      <c r="B119" s="43" t="s">
        <v>198</v>
      </c>
      <c r="C119" s="44">
        <v>0</v>
      </c>
      <c r="D119" s="44">
        <v>0</v>
      </c>
      <c r="E119" s="45">
        <v>213</v>
      </c>
      <c r="F119" s="40"/>
    </row>
    <row r="120" spans="1:256" ht="12.75">
      <c r="A120" s="46">
        <v>85315</v>
      </c>
      <c r="B120" s="47" t="s">
        <v>199</v>
      </c>
      <c r="C120" s="48">
        <f>SUM(C121)</f>
        <v>0</v>
      </c>
      <c r="D120" s="48">
        <f>SUM(D121)</f>
        <v>0</v>
      </c>
      <c r="E120" s="49">
        <f>SUM(E121)</f>
        <v>0</v>
      </c>
      <c r="F120" s="75">
        <f>E120/D120</f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6" ht="25.5" customHeight="1">
      <c r="A121" s="42" t="s">
        <v>200</v>
      </c>
      <c r="B121" s="43" t="s">
        <v>201</v>
      </c>
      <c r="C121" s="44">
        <v>0</v>
      </c>
      <c r="D121" s="44">
        <v>1261936</v>
      </c>
      <c r="E121" s="45">
        <v>1261936</v>
      </c>
      <c r="F121" s="40">
        <f>E121/D121</f>
        <v>0</v>
      </c>
    </row>
    <row r="122" spans="1:256" ht="24">
      <c r="A122" s="46">
        <v>85328</v>
      </c>
      <c r="B122" s="47" t="s">
        <v>202</v>
      </c>
      <c r="C122" s="48">
        <f>SUM(C123:C124)</f>
        <v>0</v>
      </c>
      <c r="D122" s="48">
        <f>SUM(D123:D124)</f>
        <v>0</v>
      </c>
      <c r="E122" s="49">
        <f>SUM(E123:E124)</f>
        <v>0</v>
      </c>
      <c r="F122" s="75">
        <f>E122/D122</f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6" ht="12.75">
      <c r="A123" s="42" t="s">
        <v>203</v>
      </c>
      <c r="B123" s="43" t="s">
        <v>204</v>
      </c>
      <c r="C123" s="44">
        <v>100000</v>
      </c>
      <c r="D123" s="44">
        <v>100000</v>
      </c>
      <c r="E123" s="45">
        <v>102140</v>
      </c>
      <c r="F123" s="40">
        <f>E123/D123</f>
        <v>0</v>
      </c>
    </row>
    <row r="124" spans="1:6" ht="12.75">
      <c r="A124" s="42" t="s">
        <v>205</v>
      </c>
      <c r="B124" s="43" t="s">
        <v>206</v>
      </c>
      <c r="C124" s="44">
        <v>0</v>
      </c>
      <c r="D124" s="44">
        <v>0</v>
      </c>
      <c r="E124" s="45">
        <v>9</v>
      </c>
      <c r="F124" s="40"/>
    </row>
    <row r="125" spans="1:256" ht="12.75">
      <c r="A125" s="46">
        <v>85395</v>
      </c>
      <c r="B125" s="47" t="s">
        <v>207</v>
      </c>
      <c r="C125" s="48">
        <f>SUM(C126:C127)</f>
        <v>0</v>
      </c>
      <c r="D125" s="48">
        <f>SUM(D126:D127)</f>
        <v>0</v>
      </c>
      <c r="E125" s="49">
        <f>SUM(E126:E127)</f>
        <v>0</v>
      </c>
      <c r="F125" s="75">
        <f aca="true" t="shared" si="8" ref="F125:F132">E125/D125</f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1:6" ht="24">
      <c r="A126" s="55" t="s">
        <v>208</v>
      </c>
      <c r="B126" s="56" t="s">
        <v>209</v>
      </c>
      <c r="C126" s="57">
        <v>0</v>
      </c>
      <c r="D126" s="57">
        <v>162000</v>
      </c>
      <c r="E126" s="58">
        <v>162000</v>
      </c>
      <c r="F126" s="40">
        <f t="shared" si="8"/>
        <v>0</v>
      </c>
    </row>
    <row r="127" spans="1:256" ht="34.5">
      <c r="A127" s="55" t="s">
        <v>210</v>
      </c>
      <c r="B127" s="56" t="s">
        <v>211</v>
      </c>
      <c r="C127" s="57">
        <v>0</v>
      </c>
      <c r="D127" s="57">
        <v>36286</v>
      </c>
      <c r="E127" s="58">
        <v>14596</v>
      </c>
      <c r="F127" s="54">
        <f t="shared" si="8"/>
        <v>0</v>
      </c>
      <c r="G127" s="67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</row>
    <row r="128" spans="1:256" ht="12.75">
      <c r="A128" s="23">
        <v>854</v>
      </c>
      <c r="B128" s="24" t="s">
        <v>212</v>
      </c>
      <c r="C128" s="25">
        <f>SUM(C129,C134)</f>
        <v>0</v>
      </c>
      <c r="D128" s="25">
        <f>SUM(D129,D134)</f>
        <v>0</v>
      </c>
      <c r="E128" s="26">
        <f>SUM(E129,E134)</f>
        <v>0</v>
      </c>
      <c r="F128" s="27">
        <f t="shared" si="8"/>
        <v>0</v>
      </c>
      <c r="G128" s="8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  <c r="IM128" s="89"/>
      <c r="IN128" s="89"/>
      <c r="IO128" s="89"/>
      <c r="IP128" s="89"/>
      <c r="IQ128" s="89"/>
      <c r="IR128" s="89"/>
      <c r="IS128" s="89"/>
      <c r="IT128" s="89"/>
      <c r="IU128" s="89"/>
      <c r="IV128" s="89"/>
    </row>
    <row r="129" spans="1:256" ht="12.75">
      <c r="A129" s="30">
        <v>85404</v>
      </c>
      <c r="B129" s="31" t="s">
        <v>213</v>
      </c>
      <c r="C129" s="32">
        <f>SUM(C130:C133)</f>
        <v>0</v>
      </c>
      <c r="D129" s="32">
        <f>SUM(D130:D133)</f>
        <v>0</v>
      </c>
      <c r="E129" s="33">
        <f>SUM(E130:E133)</f>
        <v>0</v>
      </c>
      <c r="F129" s="34">
        <f t="shared" si="8"/>
        <v>0</v>
      </c>
      <c r="G129" s="8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  <c r="IU129" s="85"/>
      <c r="IV129" s="85"/>
    </row>
    <row r="130" spans="1:6" ht="45.75">
      <c r="A130" s="90" t="s">
        <v>214</v>
      </c>
      <c r="B130" s="91" t="s">
        <v>215</v>
      </c>
      <c r="C130" s="92">
        <v>40000</v>
      </c>
      <c r="D130" s="92">
        <v>40000</v>
      </c>
      <c r="E130" s="93">
        <v>32450</v>
      </c>
      <c r="F130" s="40">
        <f t="shared" si="8"/>
        <v>0</v>
      </c>
    </row>
    <row r="131" spans="1:6" ht="12.75">
      <c r="A131" s="42" t="s">
        <v>216</v>
      </c>
      <c r="B131" s="43" t="s">
        <v>217</v>
      </c>
      <c r="C131" s="44">
        <v>1236000</v>
      </c>
      <c r="D131" s="44">
        <v>1236000</v>
      </c>
      <c r="E131" s="45">
        <v>1053339</v>
      </c>
      <c r="F131" s="40">
        <f t="shared" si="8"/>
        <v>0</v>
      </c>
    </row>
    <row r="132" spans="1:6" ht="24">
      <c r="A132" s="42" t="s">
        <v>218</v>
      </c>
      <c r="B132" s="43" t="s">
        <v>219</v>
      </c>
      <c r="C132" s="44">
        <v>2000</v>
      </c>
      <c r="D132" s="44">
        <v>2000</v>
      </c>
      <c r="E132" s="45">
        <v>0</v>
      </c>
      <c r="F132" s="40">
        <f t="shared" si="8"/>
        <v>0</v>
      </c>
    </row>
    <row r="133" spans="1:6" ht="12.75">
      <c r="A133" s="55" t="s">
        <v>220</v>
      </c>
      <c r="B133" s="56" t="s">
        <v>221</v>
      </c>
      <c r="C133" s="57">
        <v>0</v>
      </c>
      <c r="D133" s="57">
        <v>0</v>
      </c>
      <c r="E133" s="58">
        <v>1201</v>
      </c>
      <c r="F133" s="54"/>
    </row>
    <row r="134" spans="1:256" ht="12.75">
      <c r="A134" s="46" t="s">
        <v>222</v>
      </c>
      <c r="B134" s="47" t="s">
        <v>223</v>
      </c>
      <c r="C134" s="48">
        <v>0</v>
      </c>
      <c r="D134" s="48">
        <f>SUM(D135)</f>
        <v>0</v>
      </c>
      <c r="E134" s="48">
        <f>SUM(E135)</f>
        <v>0</v>
      </c>
      <c r="F134" s="7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  <c r="IU134" s="85"/>
      <c r="IV134" s="85"/>
    </row>
    <row r="135" spans="1:256" ht="34.5">
      <c r="A135" s="42" t="s">
        <v>224</v>
      </c>
      <c r="B135" s="43" t="s">
        <v>225</v>
      </c>
      <c r="C135" s="44">
        <v>0</v>
      </c>
      <c r="D135" s="44">
        <v>38460</v>
      </c>
      <c r="E135" s="44">
        <v>38460</v>
      </c>
      <c r="F135" s="40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</row>
    <row r="136" spans="1:256" ht="24.75">
      <c r="A136" s="94">
        <v>900</v>
      </c>
      <c r="B136" s="95" t="s">
        <v>226</v>
      </c>
      <c r="C136" s="96">
        <f>SUM(C137,C139,C141,C143,C145)</f>
        <v>0</v>
      </c>
      <c r="D136" s="96">
        <f>SUM(D137,D139,D141,D143,D145)</f>
        <v>0</v>
      </c>
      <c r="E136" s="97">
        <f>SUM(E137,E139,E141,E143,E145)</f>
        <v>0</v>
      </c>
      <c r="F136" s="76">
        <f aca="true" t="shared" si="9" ref="F136:F185">E136/D136</f>
        <v>0</v>
      </c>
      <c r="G136" s="8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89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89"/>
      <c r="IQ136" s="89"/>
      <c r="IR136" s="89"/>
      <c r="IS136" s="89"/>
      <c r="IT136" s="89"/>
      <c r="IU136" s="89"/>
      <c r="IV136" s="89"/>
    </row>
    <row r="137" spans="1:256" ht="12.75">
      <c r="A137" s="46" t="s">
        <v>227</v>
      </c>
      <c r="B137" s="47" t="s">
        <v>228</v>
      </c>
      <c r="C137" s="48">
        <f>SUM(C138)</f>
        <v>0</v>
      </c>
      <c r="D137" s="48">
        <f>SUM(D138)</f>
        <v>0</v>
      </c>
      <c r="E137" s="49">
        <f>SUM(E138)</f>
        <v>0</v>
      </c>
      <c r="F137" s="34">
        <f t="shared" si="9"/>
        <v>0</v>
      </c>
      <c r="G137" s="84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  <c r="IS137" s="85"/>
      <c r="IT137" s="85"/>
      <c r="IU137" s="85"/>
      <c r="IV137" s="85"/>
    </row>
    <row r="138" spans="1:256" ht="45.75">
      <c r="A138" s="50" t="s">
        <v>229</v>
      </c>
      <c r="B138" s="51" t="s">
        <v>230</v>
      </c>
      <c r="C138" s="52">
        <v>328400</v>
      </c>
      <c r="D138" s="52">
        <v>328400</v>
      </c>
      <c r="E138" s="53">
        <v>328400</v>
      </c>
      <c r="F138" s="40">
        <f t="shared" si="9"/>
        <v>0</v>
      </c>
      <c r="G138" s="86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/>
      <c r="HU138" s="87"/>
      <c r="HV138" s="87"/>
      <c r="HW138" s="87"/>
      <c r="HX138" s="87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7"/>
      <c r="IN138" s="87"/>
      <c r="IO138" s="87"/>
      <c r="IP138" s="87"/>
      <c r="IQ138" s="87"/>
      <c r="IR138" s="87"/>
      <c r="IS138" s="87"/>
      <c r="IT138" s="87"/>
      <c r="IU138" s="87"/>
      <c r="IV138" s="87"/>
    </row>
    <row r="139" spans="1:256" ht="12.75">
      <c r="A139" s="30" t="s">
        <v>231</v>
      </c>
      <c r="B139" s="31" t="s">
        <v>232</v>
      </c>
      <c r="C139" s="32">
        <f>SUM(C140)</f>
        <v>0</v>
      </c>
      <c r="D139" s="32">
        <f>SUM(D140)</f>
        <v>0</v>
      </c>
      <c r="E139" s="33">
        <f>SUM(E140)</f>
        <v>0</v>
      </c>
      <c r="F139" s="7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</row>
    <row r="140" spans="1:256" ht="12.75">
      <c r="A140" s="36" t="s">
        <v>233</v>
      </c>
      <c r="B140" s="37" t="s">
        <v>234</v>
      </c>
      <c r="C140" s="38">
        <v>0</v>
      </c>
      <c r="D140" s="38">
        <v>0</v>
      </c>
      <c r="E140" s="39">
        <v>1242</v>
      </c>
      <c r="F140" s="4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</row>
    <row r="141" spans="1:256" ht="12.75">
      <c r="A141" s="30">
        <v>90006</v>
      </c>
      <c r="B141" s="31" t="s">
        <v>235</v>
      </c>
      <c r="C141" s="32">
        <f>SUM(C142)</f>
        <v>0</v>
      </c>
      <c r="D141" s="32">
        <f>SUM(D142)</f>
        <v>0</v>
      </c>
      <c r="E141" s="33">
        <f>SUM(E142)</f>
        <v>0</v>
      </c>
      <c r="F141" s="75">
        <f t="shared" si="9"/>
        <v>0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</row>
    <row r="142" spans="1:6" ht="12.75">
      <c r="A142" s="42" t="s">
        <v>236</v>
      </c>
      <c r="B142" s="43" t="s">
        <v>237</v>
      </c>
      <c r="C142" s="44">
        <v>100000</v>
      </c>
      <c r="D142" s="44">
        <v>100000</v>
      </c>
      <c r="E142" s="45">
        <v>122585</v>
      </c>
      <c r="F142" s="40">
        <f t="shared" si="9"/>
        <v>0</v>
      </c>
    </row>
    <row r="143" spans="1:256" ht="24">
      <c r="A143" s="46" t="s">
        <v>238</v>
      </c>
      <c r="B143" s="47" t="s">
        <v>239</v>
      </c>
      <c r="C143" s="48">
        <f>SUM(C144)</f>
        <v>0</v>
      </c>
      <c r="D143" s="48">
        <f>SUM(D144)</f>
        <v>0</v>
      </c>
      <c r="E143" s="49">
        <f>SUM(E144)</f>
        <v>0</v>
      </c>
      <c r="F143" s="7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</row>
    <row r="144" spans="1:6" ht="45.75">
      <c r="A144" s="42" t="s">
        <v>240</v>
      </c>
      <c r="B144" s="43" t="s">
        <v>241</v>
      </c>
      <c r="C144" s="44"/>
      <c r="D144" s="44">
        <v>13969</v>
      </c>
      <c r="E144" s="45">
        <v>0</v>
      </c>
      <c r="F144" s="40"/>
    </row>
    <row r="145" spans="1:256" ht="12" customHeight="1">
      <c r="A145" s="46">
        <v>90013</v>
      </c>
      <c r="B145" s="47" t="s">
        <v>242</v>
      </c>
      <c r="C145" s="48">
        <f>SUM(C146)</f>
        <v>0</v>
      </c>
      <c r="D145" s="48">
        <f>SUM(D146)</f>
        <v>0</v>
      </c>
      <c r="E145" s="49">
        <f>SUM(E146)</f>
        <v>0</v>
      </c>
      <c r="F145" s="75">
        <f t="shared" si="9"/>
        <v>0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</row>
    <row r="146" spans="1:6" ht="12" customHeight="1">
      <c r="A146" s="42" t="s">
        <v>243</v>
      </c>
      <c r="B146" s="43" t="s">
        <v>244</v>
      </c>
      <c r="C146" s="44">
        <v>80000</v>
      </c>
      <c r="D146" s="44">
        <v>80000</v>
      </c>
      <c r="E146" s="45">
        <v>76438</v>
      </c>
      <c r="F146" s="54">
        <f t="shared" si="9"/>
        <v>0</v>
      </c>
    </row>
    <row r="147" spans="1:256" ht="44.25" customHeight="1">
      <c r="A147" s="98" t="s">
        <v>245</v>
      </c>
      <c r="B147" s="98"/>
      <c r="C147" s="100">
        <f>SUM(C148,C151,C156,C159,C162,C179)</f>
        <v>0</v>
      </c>
      <c r="D147" s="100">
        <f>SUM(D148,D151,D156,D159,D162,D179)</f>
        <v>0</v>
      </c>
      <c r="E147" s="101">
        <f>SUM(E148,E151,E156,E159,E162,E179)</f>
        <v>0</v>
      </c>
      <c r="F147" s="102">
        <f t="shared" si="9"/>
        <v>0</v>
      </c>
      <c r="G147" s="103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  <c r="IR147" s="104"/>
      <c r="IS147" s="104"/>
      <c r="IT147" s="104"/>
      <c r="IU147" s="104"/>
      <c r="IV147" s="104"/>
    </row>
    <row r="148" spans="1:256" ht="12.75">
      <c r="A148" s="23">
        <v>750</v>
      </c>
      <c r="B148" s="24" t="s">
        <v>246</v>
      </c>
      <c r="C148" s="25">
        <f aca="true" t="shared" si="10" ref="C148:E149">SUM(C149)</f>
        <v>0</v>
      </c>
      <c r="D148" s="25">
        <f t="shared" si="10"/>
        <v>0</v>
      </c>
      <c r="E148" s="26">
        <f t="shared" si="10"/>
        <v>0</v>
      </c>
      <c r="F148" s="27">
        <f t="shared" si="9"/>
        <v>0</v>
      </c>
      <c r="G148" s="28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</row>
    <row r="149" spans="1:256" ht="12.75">
      <c r="A149" s="30">
        <v>75011</v>
      </c>
      <c r="B149" s="31" t="s">
        <v>247</v>
      </c>
      <c r="C149" s="32">
        <f t="shared" si="10"/>
        <v>0</v>
      </c>
      <c r="D149" s="32">
        <f t="shared" si="10"/>
        <v>0</v>
      </c>
      <c r="E149" s="33">
        <f t="shared" si="10"/>
        <v>0</v>
      </c>
      <c r="F149" s="34">
        <f t="shared" si="9"/>
        <v>0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</row>
    <row r="150" spans="1:6" ht="45.75">
      <c r="A150" s="42" t="s">
        <v>248</v>
      </c>
      <c r="B150" s="43" t="s">
        <v>249</v>
      </c>
      <c r="C150" s="44">
        <v>328290</v>
      </c>
      <c r="D150" s="44">
        <v>328290</v>
      </c>
      <c r="E150" s="45">
        <v>328290</v>
      </c>
      <c r="F150" s="54">
        <f t="shared" si="9"/>
        <v>0</v>
      </c>
    </row>
    <row r="151" spans="1:256" ht="36">
      <c r="A151" s="23">
        <v>751</v>
      </c>
      <c r="B151" s="24" t="s">
        <v>250</v>
      </c>
      <c r="C151" s="25">
        <f>SUM(C152,C154)</f>
        <v>0</v>
      </c>
      <c r="D151" s="25">
        <f>SUM(D152,D154)</f>
        <v>0</v>
      </c>
      <c r="E151" s="26">
        <f>SUM(E152,E154)</f>
        <v>0</v>
      </c>
      <c r="F151" s="27">
        <f t="shared" si="9"/>
        <v>0</v>
      </c>
      <c r="G151" s="28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</row>
    <row r="152" spans="1:256" ht="24">
      <c r="A152" s="30">
        <v>75101</v>
      </c>
      <c r="B152" s="31" t="s">
        <v>251</v>
      </c>
      <c r="C152" s="32">
        <f>SUM(C153)</f>
        <v>0</v>
      </c>
      <c r="D152" s="32">
        <f>SUM(D153)</f>
        <v>0</v>
      </c>
      <c r="E152" s="33">
        <f>SUM(E153)</f>
        <v>0</v>
      </c>
      <c r="F152" s="34">
        <f t="shared" si="9"/>
        <v>0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</row>
    <row r="153" spans="1:6" ht="45.75">
      <c r="A153" s="42" t="s">
        <v>252</v>
      </c>
      <c r="B153" s="43" t="s">
        <v>253</v>
      </c>
      <c r="C153" s="44">
        <v>9252</v>
      </c>
      <c r="D153" s="44">
        <v>9252</v>
      </c>
      <c r="E153" s="45">
        <v>9252</v>
      </c>
      <c r="F153" s="40">
        <f t="shared" si="9"/>
        <v>0</v>
      </c>
    </row>
    <row r="154" spans="1:256" ht="12.75">
      <c r="A154" s="46" t="s">
        <v>254</v>
      </c>
      <c r="B154" s="47" t="s">
        <v>255</v>
      </c>
      <c r="C154" s="48">
        <f>SUM(C155)</f>
        <v>0</v>
      </c>
      <c r="D154" s="48">
        <f>SUM(D155)</f>
        <v>0</v>
      </c>
      <c r="E154" s="49">
        <f>SUM(E155)</f>
        <v>0</v>
      </c>
      <c r="F154" s="75">
        <f t="shared" si="9"/>
        <v>0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1:6" ht="45.75">
      <c r="A155" s="55" t="s">
        <v>256</v>
      </c>
      <c r="B155" s="56" t="s">
        <v>257</v>
      </c>
      <c r="C155" s="57">
        <v>0</v>
      </c>
      <c r="D155" s="57">
        <v>108767</v>
      </c>
      <c r="E155" s="58">
        <v>107951</v>
      </c>
      <c r="F155" s="54">
        <f t="shared" si="9"/>
        <v>0</v>
      </c>
    </row>
    <row r="156" spans="1:256" ht="24.75">
      <c r="A156" s="23">
        <v>754</v>
      </c>
      <c r="B156" s="24" t="s">
        <v>258</v>
      </c>
      <c r="C156" s="25">
        <f aca="true" t="shared" si="11" ref="C156:E157">SUM(C157)</f>
        <v>0</v>
      </c>
      <c r="D156" s="25">
        <f t="shared" si="11"/>
        <v>0</v>
      </c>
      <c r="E156" s="26">
        <f t="shared" si="11"/>
        <v>0</v>
      </c>
      <c r="F156" s="27">
        <f t="shared" si="9"/>
        <v>0</v>
      </c>
      <c r="G156" s="28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</row>
    <row r="157" spans="1:256" ht="12.75">
      <c r="A157" s="30">
        <v>75414</v>
      </c>
      <c r="B157" s="31" t="s">
        <v>259</v>
      </c>
      <c r="C157" s="32">
        <f t="shared" si="11"/>
        <v>0</v>
      </c>
      <c r="D157" s="32">
        <f t="shared" si="11"/>
        <v>0</v>
      </c>
      <c r="E157" s="33">
        <f t="shared" si="11"/>
        <v>0</v>
      </c>
      <c r="F157" s="34">
        <f t="shared" si="9"/>
        <v>0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</row>
    <row r="158" spans="1:6" ht="45.75">
      <c r="A158" s="55" t="s">
        <v>260</v>
      </c>
      <c r="B158" s="56" t="s">
        <v>261</v>
      </c>
      <c r="C158" s="57">
        <v>1500</v>
      </c>
      <c r="D158" s="57">
        <v>1500</v>
      </c>
      <c r="E158" s="58">
        <v>1500</v>
      </c>
      <c r="F158" s="54">
        <f t="shared" si="9"/>
        <v>0</v>
      </c>
    </row>
    <row r="159" spans="1:256" ht="12.75">
      <c r="A159" s="23" t="s">
        <v>262</v>
      </c>
      <c r="B159" s="24" t="s">
        <v>263</v>
      </c>
      <c r="C159" s="25">
        <f aca="true" t="shared" si="12" ref="C159:E160">SUM(C160)</f>
        <v>0</v>
      </c>
      <c r="D159" s="25">
        <f t="shared" si="12"/>
        <v>0</v>
      </c>
      <c r="E159" s="26">
        <f t="shared" si="12"/>
        <v>0</v>
      </c>
      <c r="F159" s="27">
        <f t="shared" si="9"/>
        <v>0</v>
      </c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</row>
    <row r="160" spans="1:256" ht="12.75">
      <c r="A160" s="30" t="s">
        <v>264</v>
      </c>
      <c r="B160" s="31" t="s">
        <v>265</v>
      </c>
      <c r="C160" s="32">
        <f t="shared" si="12"/>
        <v>0</v>
      </c>
      <c r="D160" s="32">
        <f t="shared" si="12"/>
        <v>0</v>
      </c>
      <c r="E160" s="33">
        <f t="shared" si="12"/>
        <v>0</v>
      </c>
      <c r="F160" s="34">
        <f t="shared" si="9"/>
        <v>0</v>
      </c>
      <c r="G160" s="6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</row>
    <row r="161" spans="1:256" ht="45.75">
      <c r="A161" s="55" t="s">
        <v>266</v>
      </c>
      <c r="B161" s="56" t="s">
        <v>267</v>
      </c>
      <c r="C161" s="57">
        <v>0</v>
      </c>
      <c r="D161" s="57">
        <v>15909</v>
      </c>
      <c r="E161" s="58">
        <v>15035</v>
      </c>
      <c r="F161" s="54">
        <f t="shared" si="9"/>
        <v>0</v>
      </c>
      <c r="G161" s="105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</row>
    <row r="162" spans="1:256" ht="12.75">
      <c r="A162" s="23">
        <v>853</v>
      </c>
      <c r="B162" s="24" t="s">
        <v>268</v>
      </c>
      <c r="C162" s="25">
        <f>SUM(C163,C165,C167,C169,C171,C173,C175,C177)</f>
        <v>0</v>
      </c>
      <c r="D162" s="25">
        <f>SUM(D163,D165,D167,D169,D171,D173,D175,D177)</f>
        <v>0</v>
      </c>
      <c r="E162" s="26">
        <f>SUM(E163,E165,E167,E169,E171,E173,E175,E177)</f>
        <v>0</v>
      </c>
      <c r="F162" s="27">
        <f t="shared" si="9"/>
        <v>0</v>
      </c>
      <c r="G162" s="28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  <c r="IV162" s="29"/>
    </row>
    <row r="163" spans="1:256" ht="34.5">
      <c r="A163" s="30" t="s">
        <v>269</v>
      </c>
      <c r="B163" s="31" t="s">
        <v>270</v>
      </c>
      <c r="C163" s="32">
        <f>SUM(C164)</f>
        <v>0</v>
      </c>
      <c r="D163" s="32">
        <f>SUM(D164)</f>
        <v>0</v>
      </c>
      <c r="E163" s="33">
        <f>SUM(E164)</f>
        <v>0</v>
      </c>
      <c r="F163" s="34">
        <f t="shared" si="9"/>
        <v>0</v>
      </c>
      <c r="G163" s="65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  <c r="IJ163" s="66"/>
      <c r="IK163" s="66"/>
      <c r="IL163" s="66"/>
      <c r="IM163" s="66"/>
      <c r="IN163" s="66"/>
      <c r="IO163" s="66"/>
      <c r="IP163" s="66"/>
      <c r="IQ163" s="66"/>
      <c r="IR163" s="66"/>
      <c r="IS163" s="66"/>
      <c r="IT163" s="66"/>
      <c r="IU163" s="66"/>
      <c r="IV163" s="66"/>
    </row>
    <row r="164" spans="1:256" ht="45.75">
      <c r="A164" s="50" t="s">
        <v>271</v>
      </c>
      <c r="B164" s="51" t="s">
        <v>272</v>
      </c>
      <c r="C164" s="52">
        <v>116000</v>
      </c>
      <c r="D164" s="52">
        <v>155786</v>
      </c>
      <c r="E164" s="53">
        <v>152938</v>
      </c>
      <c r="F164" s="40">
        <f t="shared" si="9"/>
        <v>0</v>
      </c>
      <c r="G164" s="86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7"/>
      <c r="HT164" s="87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  <c r="IT164" s="87"/>
      <c r="IU164" s="87"/>
      <c r="IV164" s="87"/>
    </row>
    <row r="165" spans="1:256" ht="24">
      <c r="A165" s="30">
        <v>85314</v>
      </c>
      <c r="B165" s="31" t="s">
        <v>273</v>
      </c>
      <c r="C165" s="32">
        <f>SUM(C166)</f>
        <v>0</v>
      </c>
      <c r="D165" s="32">
        <f>SUM(D166)</f>
        <v>0</v>
      </c>
      <c r="E165" s="33">
        <f>SUM(E166)</f>
        <v>0</v>
      </c>
      <c r="F165" s="75">
        <f t="shared" si="9"/>
        <v>0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6" ht="45.75">
      <c r="A166" s="42" t="s">
        <v>274</v>
      </c>
      <c r="B166" s="43" t="s">
        <v>275</v>
      </c>
      <c r="C166" s="44">
        <v>4219000</v>
      </c>
      <c r="D166" s="44">
        <v>4170815</v>
      </c>
      <c r="E166" s="45">
        <v>4169482</v>
      </c>
      <c r="F166" s="40">
        <f t="shared" si="9"/>
        <v>0</v>
      </c>
    </row>
    <row r="167" spans="1:256" ht="24">
      <c r="A167" s="46">
        <v>85316</v>
      </c>
      <c r="B167" s="47" t="s">
        <v>276</v>
      </c>
      <c r="C167" s="48">
        <f>SUM(C168)</f>
        <v>0</v>
      </c>
      <c r="D167" s="48">
        <f>SUM(D168)</f>
        <v>0</v>
      </c>
      <c r="E167" s="49">
        <f>SUM(E168)</f>
        <v>0</v>
      </c>
      <c r="F167" s="75">
        <f t="shared" si="9"/>
        <v>0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</row>
    <row r="168" spans="1:6" ht="45.75">
      <c r="A168" s="42" t="s">
        <v>277</v>
      </c>
      <c r="B168" s="43" t="s">
        <v>278</v>
      </c>
      <c r="C168" s="44">
        <v>379000</v>
      </c>
      <c r="D168" s="44">
        <v>328983</v>
      </c>
      <c r="E168" s="45">
        <v>323315</v>
      </c>
      <c r="F168" s="40">
        <f t="shared" si="9"/>
        <v>0</v>
      </c>
    </row>
    <row r="169" spans="1:256" ht="12" customHeight="1">
      <c r="A169" s="46">
        <v>85319</v>
      </c>
      <c r="B169" s="47" t="s">
        <v>279</v>
      </c>
      <c r="C169" s="48">
        <f>SUM(C170)</f>
        <v>0</v>
      </c>
      <c r="D169" s="48">
        <f>SUM(D170)</f>
        <v>0</v>
      </c>
      <c r="E169" s="49">
        <f>SUM(E170)</f>
        <v>0</v>
      </c>
      <c r="F169" s="75">
        <f t="shared" si="9"/>
        <v>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</row>
    <row r="170" spans="1:6" ht="39" customHeight="1">
      <c r="A170" s="42" t="s">
        <v>280</v>
      </c>
      <c r="B170" s="43" t="s">
        <v>281</v>
      </c>
      <c r="C170" s="44">
        <v>686000</v>
      </c>
      <c r="D170" s="44">
        <v>686000</v>
      </c>
      <c r="E170" s="45">
        <v>686000</v>
      </c>
      <c r="F170" s="40">
        <f t="shared" si="9"/>
        <v>0</v>
      </c>
    </row>
    <row r="171" spans="1:256" ht="24">
      <c r="A171" s="46">
        <v>85328</v>
      </c>
      <c r="B171" s="47" t="s">
        <v>282</v>
      </c>
      <c r="C171" s="48">
        <f>SUM(C172)</f>
        <v>0</v>
      </c>
      <c r="D171" s="48">
        <f>SUM(D172)</f>
        <v>0</v>
      </c>
      <c r="E171" s="49">
        <f>SUM(E172)</f>
        <v>0</v>
      </c>
      <c r="F171" s="75">
        <f t="shared" si="9"/>
        <v>0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35"/>
      <c r="IE171" s="35"/>
      <c r="IF171" s="35"/>
      <c r="IG171" s="35"/>
      <c r="IH171" s="35"/>
      <c r="II171" s="35"/>
      <c r="IJ171" s="35"/>
      <c r="IK171" s="35"/>
      <c r="IL171" s="35"/>
      <c r="IM171" s="35"/>
      <c r="IN171" s="35"/>
      <c r="IO171" s="35"/>
      <c r="IP171" s="35"/>
      <c r="IQ171" s="35"/>
      <c r="IR171" s="35"/>
      <c r="IS171" s="35"/>
      <c r="IT171" s="35"/>
      <c r="IU171" s="35"/>
      <c r="IV171" s="35"/>
    </row>
    <row r="172" spans="1:6" ht="45.75">
      <c r="A172" s="42" t="s">
        <v>283</v>
      </c>
      <c r="B172" s="43" t="s">
        <v>284</v>
      </c>
      <c r="C172" s="44">
        <v>43000</v>
      </c>
      <c r="D172" s="44">
        <v>43000</v>
      </c>
      <c r="E172" s="45">
        <v>43000</v>
      </c>
      <c r="F172" s="40">
        <f t="shared" si="9"/>
        <v>0</v>
      </c>
    </row>
    <row r="173" spans="1:256" ht="12.75">
      <c r="A173" s="46" t="s">
        <v>285</v>
      </c>
      <c r="B173" s="47" t="s">
        <v>286</v>
      </c>
      <c r="C173" s="48">
        <f>SUM(C174)</f>
        <v>0</v>
      </c>
      <c r="D173" s="48">
        <f>SUM(D174)</f>
        <v>0</v>
      </c>
      <c r="E173" s="49">
        <f>SUM(E174)</f>
        <v>0</v>
      </c>
      <c r="F173" s="75">
        <f t="shared" si="9"/>
        <v>0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</row>
    <row r="174" spans="1:6" ht="39.75" customHeight="1">
      <c r="A174" s="42" t="s">
        <v>287</v>
      </c>
      <c r="B174" s="43" t="s">
        <v>288</v>
      </c>
      <c r="C174" s="44">
        <v>0</v>
      </c>
      <c r="D174" s="44">
        <v>8902</v>
      </c>
      <c r="E174" s="45">
        <v>8902</v>
      </c>
      <c r="F174" s="40">
        <f t="shared" si="9"/>
        <v>0</v>
      </c>
    </row>
    <row r="175" spans="1:256" ht="15.75" customHeight="1">
      <c r="A175" s="46" t="s">
        <v>289</v>
      </c>
      <c r="B175" s="47" t="s">
        <v>290</v>
      </c>
      <c r="C175" s="48">
        <f>SUM(C176)</f>
        <v>0</v>
      </c>
      <c r="D175" s="48">
        <f>SUM(D176)</f>
        <v>0</v>
      </c>
      <c r="E175" s="49">
        <f>SUM(E176)</f>
        <v>0</v>
      </c>
      <c r="F175" s="7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35"/>
      <c r="IO175" s="35"/>
      <c r="IP175" s="35"/>
      <c r="IQ175" s="35"/>
      <c r="IR175" s="35"/>
      <c r="IS175" s="35"/>
      <c r="IT175" s="35"/>
      <c r="IU175" s="35"/>
      <c r="IV175" s="35"/>
    </row>
    <row r="176" spans="1:6" ht="39.75" customHeight="1">
      <c r="A176" s="42" t="s">
        <v>291</v>
      </c>
      <c r="B176" s="56" t="s">
        <v>292</v>
      </c>
      <c r="C176" s="44">
        <v>0</v>
      </c>
      <c r="D176" s="44">
        <v>2761</v>
      </c>
      <c r="E176" s="45">
        <v>2761</v>
      </c>
      <c r="F176" s="40"/>
    </row>
    <row r="177" spans="1:256" ht="12.75">
      <c r="A177" s="46" t="s">
        <v>293</v>
      </c>
      <c r="B177" s="47" t="s">
        <v>294</v>
      </c>
      <c r="C177" s="48">
        <f>SUM(C178)</f>
        <v>0</v>
      </c>
      <c r="D177" s="48">
        <f>SUM(D178)</f>
        <v>0</v>
      </c>
      <c r="E177" s="49">
        <f>SUM(E178)</f>
        <v>0</v>
      </c>
      <c r="F177" s="75">
        <f t="shared" si="9"/>
        <v>0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</row>
    <row r="178" spans="1:6" ht="45.75">
      <c r="A178" s="55" t="s">
        <v>295</v>
      </c>
      <c r="B178" s="56" t="s">
        <v>296</v>
      </c>
      <c r="C178" s="57">
        <v>0</v>
      </c>
      <c r="D178" s="57">
        <v>13320</v>
      </c>
      <c r="E178" s="58">
        <v>13320</v>
      </c>
      <c r="F178" s="54">
        <f t="shared" si="9"/>
        <v>0</v>
      </c>
    </row>
    <row r="179" spans="1:256" ht="24.75">
      <c r="A179" s="23">
        <v>900</v>
      </c>
      <c r="B179" s="24" t="s">
        <v>297</v>
      </c>
      <c r="C179" s="25">
        <f>SUM(C180)</f>
        <v>0</v>
      </c>
      <c r="D179" s="25">
        <f>SUM(D180)</f>
        <v>0</v>
      </c>
      <c r="E179" s="26">
        <f>SUM(E180)</f>
        <v>0</v>
      </c>
      <c r="F179" s="27">
        <f t="shared" si="9"/>
        <v>0</v>
      </c>
      <c r="G179" s="28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</row>
    <row r="180" spans="1:256" ht="12.75">
      <c r="A180" s="30">
        <v>90015</v>
      </c>
      <c r="B180" s="31" t="s">
        <v>298</v>
      </c>
      <c r="C180" s="32">
        <f>SUM(C181:C182)</f>
        <v>0</v>
      </c>
      <c r="D180" s="32">
        <f>SUM(D181:D182)</f>
        <v>0</v>
      </c>
      <c r="E180" s="33">
        <f>SUM(E181:E182)</f>
        <v>0</v>
      </c>
      <c r="F180" s="34">
        <f t="shared" si="9"/>
        <v>0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  <c r="HI180" s="35"/>
      <c r="HJ180" s="35"/>
      <c r="HK180" s="35"/>
      <c r="HL180" s="35"/>
      <c r="HM180" s="35"/>
      <c r="HN180" s="35"/>
      <c r="HO180" s="35"/>
      <c r="HP180" s="35"/>
      <c r="HQ180" s="35"/>
      <c r="HR180" s="35"/>
      <c r="HS180" s="35"/>
      <c r="HT180" s="35"/>
      <c r="HU180" s="35"/>
      <c r="HV180" s="35"/>
      <c r="HW180" s="35"/>
      <c r="HX180" s="35"/>
      <c r="HY180" s="35"/>
      <c r="HZ180" s="35"/>
      <c r="IA180" s="35"/>
      <c r="IB180" s="35"/>
      <c r="IC180" s="35"/>
      <c r="ID180" s="35"/>
      <c r="IE180" s="35"/>
      <c r="IF180" s="35"/>
      <c r="IG180" s="35"/>
      <c r="IH180" s="35"/>
      <c r="II180" s="35"/>
      <c r="IJ180" s="35"/>
      <c r="IK180" s="35"/>
      <c r="IL180" s="35"/>
      <c r="IM180" s="35"/>
      <c r="IN180" s="35"/>
      <c r="IO180" s="35"/>
      <c r="IP180" s="35"/>
      <c r="IQ180" s="35"/>
      <c r="IR180" s="35"/>
      <c r="IS180" s="35"/>
      <c r="IT180" s="35"/>
      <c r="IU180" s="35"/>
      <c r="IV180" s="35"/>
    </row>
    <row r="181" spans="1:6" ht="45.75">
      <c r="A181" s="42" t="s">
        <v>299</v>
      </c>
      <c r="B181" s="43" t="s">
        <v>300</v>
      </c>
      <c r="C181" s="44">
        <v>465000</v>
      </c>
      <c r="D181" s="44">
        <v>465000</v>
      </c>
      <c r="E181" s="45">
        <v>465000</v>
      </c>
      <c r="F181" s="40">
        <f t="shared" si="9"/>
        <v>0</v>
      </c>
    </row>
    <row r="182" spans="1:6" ht="45.75">
      <c r="A182" s="55" t="s">
        <v>301</v>
      </c>
      <c r="B182" s="56" t="s">
        <v>302</v>
      </c>
      <c r="C182" s="57">
        <v>40000</v>
      </c>
      <c r="D182" s="57">
        <v>38498</v>
      </c>
      <c r="E182" s="58">
        <v>38498</v>
      </c>
      <c r="F182" s="54">
        <f t="shared" si="9"/>
        <v>0</v>
      </c>
    </row>
    <row r="183" spans="1:256" ht="17.25" customHeight="1">
      <c r="A183" s="98" t="s">
        <v>303</v>
      </c>
      <c r="B183" s="98"/>
      <c r="C183" s="107">
        <f>SUM(C184,C189)</f>
        <v>0</v>
      </c>
      <c r="D183" s="107">
        <f>SUM(D184,D189)</f>
        <v>0</v>
      </c>
      <c r="E183" s="108">
        <f>SUM(E184,E189)</f>
        <v>0</v>
      </c>
      <c r="F183" s="102">
        <f t="shared" si="9"/>
        <v>0</v>
      </c>
      <c r="G183" s="103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  <c r="IP183" s="104"/>
      <c r="IQ183" s="104"/>
      <c r="IR183" s="104"/>
      <c r="IS183" s="104"/>
      <c r="IT183" s="104"/>
      <c r="IU183" s="104"/>
      <c r="IV183" s="104"/>
    </row>
    <row r="184" spans="1:256" ht="12.75">
      <c r="A184" s="23">
        <v>750</v>
      </c>
      <c r="B184" s="24" t="s">
        <v>304</v>
      </c>
      <c r="C184" s="25">
        <f>SUM(C185,C187)</f>
        <v>0</v>
      </c>
      <c r="D184" s="25">
        <f>SUM(D185,D187)</f>
        <v>0</v>
      </c>
      <c r="E184" s="26">
        <f>SUM(E185,E187)</f>
        <v>0</v>
      </c>
      <c r="F184" s="27">
        <f t="shared" si="9"/>
        <v>0</v>
      </c>
      <c r="G184" s="28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  <c r="IV184" s="29"/>
    </row>
    <row r="185" spans="1:256" ht="12" customHeight="1">
      <c r="A185" s="30">
        <v>75011</v>
      </c>
      <c r="B185" s="31" t="s">
        <v>305</v>
      </c>
      <c r="C185" s="32">
        <f>SUM(C186)</f>
        <v>0</v>
      </c>
      <c r="D185" s="32">
        <f>SUM(D186)</f>
        <v>0</v>
      </c>
      <c r="E185" s="33">
        <f>SUM(E186)</f>
        <v>0</v>
      </c>
      <c r="F185" s="34">
        <f t="shared" si="9"/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5"/>
      <c r="IM185" s="35"/>
      <c r="IN185" s="35"/>
      <c r="IO185" s="35"/>
      <c r="IP185" s="35"/>
      <c r="IQ185" s="35"/>
      <c r="IR185" s="35"/>
      <c r="IS185" s="35"/>
      <c r="IT185" s="35"/>
      <c r="IU185" s="35"/>
      <c r="IV185" s="35"/>
    </row>
    <row r="186" spans="1:6" ht="45.75">
      <c r="A186" s="55" t="s">
        <v>306</v>
      </c>
      <c r="B186" s="56" t="s">
        <v>307</v>
      </c>
      <c r="C186" s="57">
        <v>42744</v>
      </c>
      <c r="D186" s="57">
        <v>42744</v>
      </c>
      <c r="E186" s="58">
        <v>42744</v>
      </c>
      <c r="F186" s="40">
        <f t="shared" si="9"/>
        <v>0</v>
      </c>
    </row>
    <row r="187" spans="1:256" ht="12.75">
      <c r="A187" s="85">
        <v>75023</v>
      </c>
      <c r="B187" s="47" t="s">
        <v>308</v>
      </c>
      <c r="C187" s="48">
        <f>SUM(C188)</f>
        <v>0</v>
      </c>
      <c r="D187" s="48">
        <f>SUM(D188)</f>
        <v>0</v>
      </c>
      <c r="E187" s="49">
        <f>SUM(E188)</f>
        <v>0</v>
      </c>
      <c r="F187" s="75">
        <f t="shared" si="9"/>
        <v>0</v>
      </c>
      <c r="G187" s="84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  <c r="IV187" s="35"/>
    </row>
    <row r="188" spans="1:7" ht="45.75">
      <c r="A188" s="106" t="s">
        <v>309</v>
      </c>
      <c r="B188" s="56" t="s">
        <v>310</v>
      </c>
      <c r="C188" s="57">
        <v>0</v>
      </c>
      <c r="D188" s="57">
        <v>40000</v>
      </c>
      <c r="E188" s="58">
        <v>39900</v>
      </c>
      <c r="F188" s="54">
        <f t="shared" si="9"/>
        <v>0</v>
      </c>
      <c r="G188" s="67"/>
    </row>
    <row r="189" spans="1:256" ht="12.75">
      <c r="A189" s="109">
        <v>801</v>
      </c>
      <c r="B189" s="24" t="s">
        <v>311</v>
      </c>
      <c r="C189" s="110">
        <f aca="true" t="shared" si="13" ref="C189:E190">SUM(C190)</f>
        <v>0</v>
      </c>
      <c r="D189" s="25">
        <f t="shared" si="13"/>
        <v>0</v>
      </c>
      <c r="E189" s="25">
        <f t="shared" si="13"/>
        <v>0</v>
      </c>
      <c r="F189" s="27">
        <f t="shared" si="9"/>
        <v>0</v>
      </c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  <c r="EY189" s="111"/>
      <c r="EZ189" s="111"/>
      <c r="FA189" s="111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  <c r="FO189" s="111"/>
      <c r="FP189" s="111"/>
      <c r="FQ189" s="111"/>
      <c r="FR189" s="111"/>
      <c r="FS189" s="111"/>
      <c r="FT189" s="111"/>
      <c r="FU189" s="111"/>
      <c r="FV189" s="111"/>
      <c r="FW189" s="111"/>
      <c r="FX189" s="111"/>
      <c r="FY189" s="111"/>
      <c r="FZ189" s="111"/>
      <c r="GA189" s="111"/>
      <c r="GB189" s="111"/>
      <c r="GC189" s="111"/>
      <c r="GD189" s="111"/>
      <c r="GE189" s="111"/>
      <c r="GF189" s="111"/>
      <c r="GG189" s="111"/>
      <c r="GH189" s="111"/>
      <c r="GI189" s="111"/>
      <c r="GJ189" s="111"/>
      <c r="GK189" s="111"/>
      <c r="GL189" s="111"/>
      <c r="GM189" s="111"/>
      <c r="GN189" s="111"/>
      <c r="GO189" s="111"/>
      <c r="GP189" s="111"/>
      <c r="GQ189" s="111"/>
      <c r="GR189" s="111"/>
      <c r="GS189" s="111"/>
      <c r="GT189" s="111"/>
      <c r="GU189" s="111"/>
      <c r="GV189" s="111"/>
      <c r="GW189" s="111"/>
      <c r="GX189" s="111"/>
      <c r="GY189" s="111"/>
      <c r="GZ189" s="111"/>
      <c r="HA189" s="111"/>
      <c r="HB189" s="111"/>
      <c r="HC189" s="111"/>
      <c r="HD189" s="111"/>
      <c r="HE189" s="111"/>
      <c r="HF189" s="111"/>
      <c r="HG189" s="111"/>
      <c r="HH189" s="111"/>
      <c r="HI189" s="111"/>
      <c r="HJ189" s="111"/>
      <c r="HK189" s="111"/>
      <c r="HL189" s="111"/>
      <c r="HM189" s="111"/>
      <c r="HN189" s="111"/>
      <c r="HO189" s="111"/>
      <c r="HP189" s="111"/>
      <c r="HQ189" s="111"/>
      <c r="HR189" s="111"/>
      <c r="HS189" s="111"/>
      <c r="HT189" s="111"/>
      <c r="HU189" s="111"/>
      <c r="HV189" s="111"/>
      <c r="HW189" s="111"/>
      <c r="HX189" s="111"/>
      <c r="HY189" s="111"/>
      <c r="HZ189" s="111"/>
      <c r="IA189" s="111"/>
      <c r="IB189" s="111"/>
      <c r="IC189" s="111"/>
      <c r="ID189" s="111"/>
      <c r="IE189" s="111"/>
      <c r="IF189" s="111"/>
      <c r="IG189" s="111"/>
      <c r="IH189" s="111"/>
      <c r="II189" s="111"/>
      <c r="IJ189" s="111"/>
      <c r="IK189" s="111"/>
      <c r="IL189" s="111"/>
      <c r="IM189" s="111"/>
      <c r="IN189" s="111"/>
      <c r="IO189" s="111"/>
      <c r="IP189" s="111"/>
      <c r="IQ189" s="111"/>
      <c r="IR189" s="111"/>
      <c r="IS189" s="111"/>
      <c r="IT189" s="111"/>
      <c r="IU189" s="111"/>
      <c r="IV189" s="111"/>
    </row>
    <row r="190" spans="1:256" ht="12.75">
      <c r="A190" s="66">
        <v>80110</v>
      </c>
      <c r="B190" s="31" t="s">
        <v>312</v>
      </c>
      <c r="C190" s="112">
        <f t="shared" si="13"/>
        <v>0</v>
      </c>
      <c r="D190" s="32">
        <f t="shared" si="13"/>
        <v>0</v>
      </c>
      <c r="E190" s="32">
        <f t="shared" si="13"/>
        <v>0</v>
      </c>
      <c r="F190" s="75">
        <f t="shared" si="9"/>
        <v>0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35"/>
      <c r="IO190" s="35"/>
      <c r="IP190" s="35"/>
      <c r="IQ190" s="35"/>
      <c r="IR190" s="35"/>
      <c r="IS190" s="35"/>
      <c r="IT190" s="35"/>
      <c r="IU190" s="35"/>
      <c r="IV190" s="35"/>
    </row>
    <row r="191" spans="1:6" ht="45.75">
      <c r="A191" s="68" t="s">
        <v>313</v>
      </c>
      <c r="B191" s="56" t="s">
        <v>314</v>
      </c>
      <c r="C191" s="68">
        <v>0</v>
      </c>
      <c r="D191" s="44">
        <v>11980</v>
      </c>
      <c r="E191" s="44">
        <v>11104</v>
      </c>
      <c r="F191" s="54">
        <f t="shared" si="9"/>
        <v>0</v>
      </c>
    </row>
  </sheetData>
  <mergeCells count="11">
    <mergeCell ref="E1:F1"/>
    <mergeCell ref="E2:F2"/>
    <mergeCell ref="E3:F3"/>
    <mergeCell ref="E4:F4"/>
    <mergeCell ref="A6:F6"/>
    <mergeCell ref="A8:B8"/>
    <mergeCell ref="A9:B9"/>
    <mergeCell ref="A10:B10"/>
    <mergeCell ref="A11:B11"/>
    <mergeCell ref="A147:B147"/>
    <mergeCell ref="A183:B183"/>
  </mergeCells>
  <printOptions/>
  <pageMargins left="0.5298611111111111" right="0.5201388888888889" top="0.7875" bottom="0.7875" header="0.5" footer="0.5"/>
  <pageSetup cellComments="asDisplayed" horizontalDpi="300" verticalDpi="300" orientation="portrait" paperSize="9" scale="85"/>
  <headerFooter alignWithMargins="0">
    <oddFooter>&amp;CStrona &amp;P</oddFooter>
  </headerFooter>
  <rowBreaks count="2" manualBreakCount="2">
    <brk id="146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2004-03-18T12:30:08Z</cp:lastPrinted>
  <dcterms:created xsi:type="dcterms:W3CDTF">2003-03-17T11:19:08Z</dcterms:created>
  <dcterms:modified xsi:type="dcterms:W3CDTF">2004-04-01T09:35:16Z</dcterms:modified>
  <cp:category/>
  <cp:version/>
  <cp:contentType/>
  <cp:contentStatus/>
  <cp:revision>1</cp:revision>
</cp:coreProperties>
</file>