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Arkusz1" sheetId="1" r:id="rId1"/>
    <sheet name="Arkusz2" sheetId="2" r:id="rId2"/>
    <sheet name="Arkusz3" sheetId="3" r:id="rId3"/>
  </sheets>
  <definedNames>
    <definedName name="Excel_BuiltIn_Print_Area_1_1">'Arkusz1'!$A$1:$N$385</definedName>
    <definedName name="Excel_BuiltIn_Print_Area_1_1_1">'Arkusz1'!$A$1:$N$379</definedName>
    <definedName name="Excel_BuiltIn_Print_Area_1_1_1_1">'Arkusz1'!$A$1:$N$377</definedName>
    <definedName name="Excel_BuiltIn_Print_Area_1_1_1_1_1">'Arkusz1'!$A$1:$N$355</definedName>
    <definedName name="_xlnm.Print_Area" localSheetId="0">'Arkusz1'!$A$1:$N$386</definedName>
  </definedNames>
  <calcPr fullCalcOnLoad="1"/>
</workbook>
</file>

<file path=xl/sharedStrings.xml><?xml version="1.0" encoding="utf-8"?>
<sst xmlns="http://schemas.openxmlformats.org/spreadsheetml/2006/main" count="494" uniqueCount="378">
  <si>
    <t>Załącznik Nr 4</t>
  </si>
  <si>
    <t>Lp.</t>
  </si>
  <si>
    <t>Nazwa zadania inwestycyjnego</t>
  </si>
  <si>
    <t>Rok</t>
  </si>
  <si>
    <t>Wartość</t>
  </si>
  <si>
    <t>Nakłady</t>
  </si>
  <si>
    <t xml:space="preserve">Nakłady </t>
  </si>
  <si>
    <t>z tego</t>
  </si>
  <si>
    <t>rozpoczęcia</t>
  </si>
  <si>
    <t>kosztorysowa</t>
  </si>
  <si>
    <t>poniesione</t>
  </si>
  <si>
    <t>planowane</t>
  </si>
  <si>
    <t>środki</t>
  </si>
  <si>
    <t>dotacja z</t>
  </si>
  <si>
    <t>dotacja</t>
  </si>
  <si>
    <t>środki z</t>
  </si>
  <si>
    <t xml:space="preserve">kredyt </t>
  </si>
  <si>
    <t xml:space="preserve">inne </t>
  </si>
  <si>
    <t>zakończenia</t>
  </si>
  <si>
    <t>szacunkowa</t>
  </si>
  <si>
    <t>od początku</t>
  </si>
  <si>
    <t>własne</t>
  </si>
  <si>
    <t>własnego</t>
  </si>
  <si>
    <t>z</t>
  </si>
  <si>
    <t>budżetu</t>
  </si>
  <si>
    <t>ludności</t>
  </si>
  <si>
    <t>bankowy</t>
  </si>
  <si>
    <t>realizacji do</t>
  </si>
  <si>
    <t>funduszu</t>
  </si>
  <si>
    <t xml:space="preserve">budżetu </t>
  </si>
  <si>
    <t>państwa</t>
  </si>
  <si>
    <t>celowego</t>
  </si>
  <si>
    <t>gminy</t>
  </si>
  <si>
    <t>GOSPODARKA KOMUNALNA</t>
  </si>
  <si>
    <t>I OCHRONA ŚRODOWISKA</t>
  </si>
  <si>
    <t>DZIAŁ 900</t>
  </si>
  <si>
    <t>rozdział 90001 § 6050</t>
  </si>
  <si>
    <t>Oświetlenie w mieście i gminie</t>
  </si>
  <si>
    <t>rozdział 90015 § 6050</t>
  </si>
  <si>
    <t xml:space="preserve"> </t>
  </si>
  <si>
    <t>Aktywizacja gospodarcza rejonu</t>
  </si>
  <si>
    <t>rozdział 90095 § 6050</t>
  </si>
  <si>
    <t xml:space="preserve">Razem dział  900 </t>
  </si>
  <si>
    <t>TURYSTYKA DZIAŁ 630</t>
  </si>
  <si>
    <t>rozdział 63003 § 6050</t>
  </si>
  <si>
    <t>Razem dział 630</t>
  </si>
  <si>
    <t>ADMINISTRACJA PUBLICZNA</t>
  </si>
  <si>
    <t>DZIAŁ 750</t>
  </si>
  <si>
    <t>rozdział 75023 § 6060</t>
  </si>
  <si>
    <t>Razem dział 750</t>
  </si>
  <si>
    <t>TRANSPORT I ŁĄCZNOŚĆ</t>
  </si>
  <si>
    <t>DZIAŁ 600</t>
  </si>
  <si>
    <t>Budowa dróg w mieście</t>
  </si>
  <si>
    <t>rozdział 60016 § 6050</t>
  </si>
  <si>
    <t>DZIEDZICTWA NARODOWEGO</t>
  </si>
  <si>
    <t>DZIAŁ 921</t>
  </si>
  <si>
    <t>rozdział 92109 § 6050</t>
  </si>
  <si>
    <t xml:space="preserve">Razem dział 921 </t>
  </si>
  <si>
    <t>KULTURA FIZYCZNA I SPORT</t>
  </si>
  <si>
    <t>DZIAŁ 926</t>
  </si>
  <si>
    <t>w Nysie</t>
  </si>
  <si>
    <t>Razem dział 926</t>
  </si>
  <si>
    <t>DZIAŁ 754</t>
  </si>
  <si>
    <t>rozdział 92601  § 6050</t>
  </si>
  <si>
    <t xml:space="preserve">OGÓŁEM </t>
  </si>
  <si>
    <t>Zagospodarowanie podwórek</t>
  </si>
  <si>
    <t>w mieście</t>
  </si>
  <si>
    <t>Urządzenie placów zabaw</t>
  </si>
  <si>
    <t>Budowa dróg na obszarach wiejskich</t>
  </si>
  <si>
    <t>Gościniec Skorochowski</t>
  </si>
  <si>
    <t>DZIAŁ 801</t>
  </si>
  <si>
    <t>Razem dział 801</t>
  </si>
  <si>
    <t>Infrastruktura parkingowa</t>
  </si>
  <si>
    <t>i drogowa Jeziora Nyskiego</t>
  </si>
  <si>
    <t>w powiązaniu z drogą krajową</t>
  </si>
  <si>
    <t>Opracowanie koncepcji.</t>
  </si>
  <si>
    <t>Budowa infrastruktury promocyjno -</t>
  </si>
  <si>
    <t>Modernizacja budynku Urzędu</t>
  </si>
  <si>
    <t>rozdział 75023 § 6050</t>
  </si>
  <si>
    <t xml:space="preserve">Planowane jest: </t>
  </si>
  <si>
    <t>turystycznego Jeziora Nyskiego</t>
  </si>
  <si>
    <t>Rewitalizacja  Rynku w Nysie</t>
  </si>
  <si>
    <t>Ścieżki rowerowe</t>
  </si>
  <si>
    <t xml:space="preserve">Kompleksowe uzbrojenie terenów </t>
  </si>
  <si>
    <t xml:space="preserve">przemysłowych w Nysie w rejonie </t>
  </si>
  <si>
    <t xml:space="preserve">ulic: Dubois - Karpacka wraz  </t>
  </si>
  <si>
    <t>informacyjnej Gminy Nysa</t>
  </si>
  <si>
    <t>Rewitalizacja Parku Miejskiego</t>
  </si>
  <si>
    <t>2007-2010</t>
  </si>
  <si>
    <t>BEZPIECZENSTWO PUBLICZNE</t>
  </si>
  <si>
    <t xml:space="preserve">Razem dział 754 </t>
  </si>
  <si>
    <t>Realizacja robót.</t>
  </si>
  <si>
    <t>Wykonane zostanie oświetlenie dróg w mieście i gminie:</t>
  </si>
  <si>
    <t>rozdział 92116 § 6050</t>
  </si>
  <si>
    <t>Rozpoczęcie robót.</t>
  </si>
  <si>
    <t>Budowa gminnej biblioteki</t>
  </si>
  <si>
    <t>2007- 2010</t>
  </si>
  <si>
    <t>Miejskiego w Nysie</t>
  </si>
  <si>
    <t xml:space="preserve">Budowa kompleksu sportowo - </t>
  </si>
  <si>
    <r>
      <t xml:space="preserve">rozdział 92601 </t>
    </r>
    <r>
      <rPr>
        <sz val="10"/>
        <rFont val="Arial CE"/>
        <family val="0"/>
      </rPr>
      <t>§ 6050</t>
    </r>
  </si>
  <si>
    <t>OŚWIATA I WYCHOWANIE</t>
  </si>
  <si>
    <t>modernizacja systemu informatycznego.</t>
  </si>
  <si>
    <t>rekreacyjnego</t>
  </si>
  <si>
    <t>I OCHRONA PRZECIWPOŻAROWA</t>
  </si>
  <si>
    <t>Zakup i montaż urządzeń zabawowych.</t>
  </si>
  <si>
    <t>Dokumentacja projektowa.</t>
  </si>
  <si>
    <t>Likwidacja barier architektonicznych</t>
  </si>
  <si>
    <t>w Gimnazjum Nr 1 w Nysie</t>
  </si>
  <si>
    <t>rozdział 80110 § 6050</t>
  </si>
  <si>
    <t>Stan zaawansowania robót</t>
  </si>
  <si>
    <t>nr 46 - etap I</t>
  </si>
  <si>
    <t>Planowane inwestycje na 2009 rok</t>
  </si>
  <si>
    <t>31.12.2008r.</t>
  </si>
  <si>
    <t>rok  2009</t>
  </si>
  <si>
    <t>1/ ul. Otmuchowska - etap - odcinek od drogi</t>
  </si>
  <si>
    <t>Uzupełnienie uzbrojenia terenów</t>
  </si>
  <si>
    <t>Dokumentacja projektowa - etap.</t>
  </si>
  <si>
    <t>Przebudowa drogi w pasie ulicy</t>
  </si>
  <si>
    <t>Etap robót.</t>
  </si>
  <si>
    <t>Razem dział 600</t>
  </si>
  <si>
    <t>GOSPODARKA MIESZKANIOWA</t>
  </si>
  <si>
    <t xml:space="preserve">DZIAŁ 700 </t>
  </si>
  <si>
    <t xml:space="preserve">socjalne </t>
  </si>
  <si>
    <t>rozdział 70005 § 6050</t>
  </si>
  <si>
    <t xml:space="preserve">Adaptacja części budynku byłej  </t>
  </si>
  <si>
    <t xml:space="preserve">szkoły w Kępnicy na mieszkania </t>
  </si>
  <si>
    <t>2008-2009</t>
  </si>
  <si>
    <t>Budowa sceny przy placu spotkań</t>
  </si>
  <si>
    <t>w Kępnicy</t>
  </si>
  <si>
    <t>sanitariatów.</t>
  </si>
  <si>
    <t>Razem dział 700</t>
  </si>
  <si>
    <t>Wykonanie wiaty grilowej</t>
  </si>
  <si>
    <t>w Głębinowie</t>
  </si>
  <si>
    <t>w Kopernikach</t>
  </si>
  <si>
    <t>rozdział 90004 § 6050</t>
  </si>
  <si>
    <t>rozdział 60017 § 6050</t>
  </si>
  <si>
    <t>m.in.:</t>
  </si>
  <si>
    <t>1/ dzielnica Górna Wieś - dokumentacja projektowa +</t>
  </si>
  <si>
    <t>1/ Głębinów - droga równoległa do powiatowej -</t>
  </si>
  <si>
    <t>2/ Goświnowice odcinek łączący Szkolną z Kolejową</t>
  </si>
  <si>
    <t>2003-2011</t>
  </si>
  <si>
    <t>2007-2009</t>
  </si>
  <si>
    <t>1</t>
  </si>
  <si>
    <t>2</t>
  </si>
  <si>
    <t>3</t>
  </si>
  <si>
    <t>4</t>
  </si>
  <si>
    <t>5</t>
  </si>
  <si>
    <t>6</t>
  </si>
  <si>
    <t>1/ sieć wodociągowa i kanalizacja sanitarna rejon</t>
  </si>
  <si>
    <t>2/ sieć wodociągowa i kanalizacja sanitarna Nysa rejon</t>
  </si>
  <si>
    <t>7</t>
  </si>
  <si>
    <t>8</t>
  </si>
  <si>
    <t>2007-2011</t>
  </si>
  <si>
    <t>10</t>
  </si>
  <si>
    <t>I.        Realizacja robót:</t>
  </si>
  <si>
    <t xml:space="preserve"> II. Dokumentacje projektowe:</t>
  </si>
  <si>
    <t>Zadanie dofinansowane w ramach Programu</t>
  </si>
  <si>
    <t>Operacyjnego Współpracy Trangranicznej Republika</t>
  </si>
  <si>
    <t>Czeska - Rzeczpospolita Polska 2007 - 2013.</t>
  </si>
  <si>
    <t>2008-2011</t>
  </si>
  <si>
    <t>Budowa kompleksu boisk sportowych</t>
  </si>
  <si>
    <t xml:space="preserve">w Nysie  w ramach programu </t>
  </si>
  <si>
    <t>" Orlik 2012 "</t>
  </si>
  <si>
    <t>2/ opracowanie koncepcji i dokumentacji projektowej zagospodarowania podwórka przy ul. Zjednoczenia,</t>
  </si>
  <si>
    <t>Wykonanie II etapu robót.</t>
  </si>
  <si>
    <t>zagospodarowania podwórka przy ul. Zjednoczenia,</t>
  </si>
  <si>
    <t>i dokończenie I etapu robót</t>
  </si>
  <si>
    <t>3/ Wierzbięcice zjazd na drogę gminną</t>
  </si>
  <si>
    <t>Dokumentacja projektowa</t>
  </si>
  <si>
    <t>Dokończenie I etapu robót.</t>
  </si>
  <si>
    <t>3/ ul. boczna Piłsudskiego</t>
  </si>
  <si>
    <t>3/ boczna ul. Sudeckiej - dokumentacja projektowa +</t>
  </si>
  <si>
    <t xml:space="preserve">Przebudowa ul. Sanockiej  w Nysie </t>
  </si>
  <si>
    <t>rozdział  60016 § 6050</t>
  </si>
  <si>
    <t>2009-2010</t>
  </si>
  <si>
    <t xml:space="preserve">KULTURA I OCHRONA </t>
  </si>
  <si>
    <t xml:space="preserve">etap robót                                                 </t>
  </si>
  <si>
    <t xml:space="preserve">1/ boczna od ul. Chełmońskiego 37-39                  </t>
  </si>
  <si>
    <t xml:space="preserve">2/ boczna ul. Mickiewicza                                       </t>
  </si>
  <si>
    <t xml:space="preserve">roboty                                                                                                  </t>
  </si>
  <si>
    <t xml:space="preserve">2/ skarpa ul. Otmuchowska                                   </t>
  </si>
  <si>
    <t xml:space="preserve">4/ boczna ul. Orląt Lwowskich  6a i 54 do 54 c        </t>
  </si>
  <si>
    <t xml:space="preserve">1/ Goświnowice przepust na cieku Cielnica              </t>
  </si>
  <si>
    <t xml:space="preserve">zakończenie robót                                             </t>
  </si>
  <si>
    <t>Wykonanie wylotów kanalizacji deszczowej.</t>
  </si>
  <si>
    <t>Rewitalizacja terenów plantów</t>
  </si>
  <si>
    <t>miejskich - etap I</t>
  </si>
  <si>
    <t xml:space="preserve">Ekspertyza (koncepcja) systemu gospodarki wodnej. </t>
  </si>
  <si>
    <t>Roboty budowlane.</t>
  </si>
  <si>
    <t>Zakup sprzętu do nurkowania</t>
  </si>
  <si>
    <t>Zakup sprzętu.</t>
  </si>
  <si>
    <t>rozdział 75412 § 6060</t>
  </si>
  <si>
    <t>Zakup samochodu</t>
  </si>
  <si>
    <t>Samochód dla OSP Lipowa.</t>
  </si>
  <si>
    <t>System ostrzegania i powiadamiania</t>
  </si>
  <si>
    <t>Zakup i montaż dwóch kompletów stacji obiektowych</t>
  </si>
  <si>
    <t>rozdział 75414 § 6050</t>
  </si>
  <si>
    <t>DSP-50 dla jednostek OSP w Lipowej i w Wyszkowie Śl.</t>
  </si>
  <si>
    <t>Likwidacja zbiorników p.pożarowych w Jędrzychowie</t>
  </si>
  <si>
    <t>p.pożarowych</t>
  </si>
  <si>
    <t>i w Rusocinie.</t>
  </si>
  <si>
    <t xml:space="preserve">Budowa kominka w świetlicy </t>
  </si>
  <si>
    <t>w Konradowej</t>
  </si>
  <si>
    <t>Wykonanie ogrodzenia przy świetlicy</t>
  </si>
  <si>
    <t>w Podkamieniu</t>
  </si>
  <si>
    <t>Środki sołectwa - 4 000 zł.</t>
  </si>
  <si>
    <t xml:space="preserve">Budowa wiaty grilowej na obiekcie </t>
  </si>
  <si>
    <t>sportowym w Goświnowicach</t>
  </si>
  <si>
    <t>Wykonanie I etapu robót. Środki sołectwa - 5 000 zł.</t>
  </si>
  <si>
    <t>Budowa boiska do piłki siatkowej</t>
  </si>
  <si>
    <t>w Sękowicach</t>
  </si>
  <si>
    <t>rozdział 92695  § 6050</t>
  </si>
  <si>
    <t>Budowa i urządzenie placu zabaw</t>
  </si>
  <si>
    <t>w Regulicach</t>
  </si>
  <si>
    <t>Zakup ciągnika ogrodowego</t>
  </si>
  <si>
    <t>dla sołectwa Hajduki Nyskie</t>
  </si>
  <si>
    <t>rozdział 90004 § 6060</t>
  </si>
  <si>
    <t>Budowa sceny przy kortach w parku</t>
  </si>
  <si>
    <t>w Białej Nyskiej</t>
  </si>
  <si>
    <t>Środki sołectwa - 4 100 zł.</t>
  </si>
  <si>
    <t>Środki sołectwa - 1 760 zł.</t>
  </si>
  <si>
    <t>Środki sołectwa na realizację - 4 000 zł.</t>
  </si>
  <si>
    <t xml:space="preserve">1/ wykonanie robót  ul. Sucharskiego                   </t>
  </si>
  <si>
    <t xml:space="preserve">krajowej 46 w kierunku Skorochowa                       </t>
  </si>
  <si>
    <t xml:space="preserve">2/ osiedle przy ul. Otmuchowskiej - etap robót </t>
  </si>
  <si>
    <t xml:space="preserve">3/ ul. Fieldorfa                                                    </t>
  </si>
  <si>
    <t xml:space="preserve">4/ Niwnica - droga do cmentarza                             </t>
  </si>
  <si>
    <t>5/ uzupełniane będzie oświetlenie w mieście i gminie.</t>
  </si>
  <si>
    <t xml:space="preserve">Dokończenie uzbrojenia w ul. Dubois.                </t>
  </si>
  <si>
    <t>z budową dróg</t>
  </si>
  <si>
    <t xml:space="preserve">ul. Rodziewiczówny - Opawska  w Nysie -  etap robót  </t>
  </si>
  <si>
    <t>9</t>
  </si>
  <si>
    <t>11</t>
  </si>
  <si>
    <t>12</t>
  </si>
  <si>
    <t>13</t>
  </si>
  <si>
    <t>14</t>
  </si>
  <si>
    <t>15</t>
  </si>
  <si>
    <t>16</t>
  </si>
  <si>
    <t>17</t>
  </si>
  <si>
    <t>Likwidacja byłych zbiorników</t>
  </si>
  <si>
    <t>18</t>
  </si>
  <si>
    <t>19</t>
  </si>
  <si>
    <t>Informatyzacja Urzędu Miejskiego</t>
  </si>
  <si>
    <t>Zakup i wymiana sprzętu, oprogramowania -</t>
  </si>
  <si>
    <t>20</t>
  </si>
  <si>
    <t>Budowa sieci transmisji danych</t>
  </si>
  <si>
    <t>i monitoringu miejskiego</t>
  </si>
  <si>
    <t>Opracowanie dokumentacji technicznej na potrzeby sieci</t>
  </si>
  <si>
    <t>transmisji danych i monitoringu miejskiego.</t>
  </si>
  <si>
    <t>21</t>
  </si>
  <si>
    <t xml:space="preserve">2/ ul. Andersa i Kołłątaja                                           </t>
  </si>
  <si>
    <t xml:space="preserve">2/ Goświnowice droga do cmentarza                     </t>
  </si>
  <si>
    <t>2009-2011</t>
  </si>
  <si>
    <t xml:space="preserve">ROLNICTWO I ŁOWIECTWO </t>
  </si>
  <si>
    <t>DZIAŁ 010</t>
  </si>
  <si>
    <t>Zabudowa rowu melioracyjnego</t>
  </si>
  <si>
    <t>w Hanuszowie</t>
  </si>
  <si>
    <t>rozdział 01008 § 6050</t>
  </si>
  <si>
    <t>Razem dział 010</t>
  </si>
  <si>
    <t>22</t>
  </si>
  <si>
    <t>23</t>
  </si>
  <si>
    <t>2008-2010</t>
  </si>
  <si>
    <t>2006-2009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</si>
  <si>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</si>
  <si>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</si>
  <si>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</si>
  <si>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</si>
  <si>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</si>
  <si>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</si>
  <si>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</si>
  <si>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</si>
  <si>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</si>
  <si>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</si>
  <si>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</si>
  <si>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</si>
  <si>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</si>
  <si>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</si>
  <si>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</si>
  <si>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</si>
  <si>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</si>
  <si>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</si>
  <si>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 xml:space="preserve">Prudnicka, Mariacka, Moniuszki.                                          </t>
  </si>
  <si>
    <t>rozdział 75495 § 6050</t>
  </si>
  <si>
    <t>Środki sołectwa - 6 550 zł.</t>
  </si>
  <si>
    <t>Dokumentacje projektowe i  roboty;w tym</t>
  </si>
  <si>
    <t>3/ inne uzupełnienia uzbrojeń terenu, dokumentacje</t>
  </si>
  <si>
    <t>projektowe</t>
  </si>
  <si>
    <t xml:space="preserve">Wykonanie II etapu robót, środki sołectwa 4 900 zł. </t>
  </si>
  <si>
    <t xml:space="preserve">Wykonanie II etapu robót, środki sołectwa 6 000 zł.  </t>
  </si>
  <si>
    <t>Zakup ciągnika, środki sołectwa 8 000 zł.</t>
  </si>
  <si>
    <t xml:space="preserve">Wykonanie II etapu robót ( zadaszenie ), środki sołectwa </t>
  </si>
  <si>
    <t>4 000 zł.</t>
  </si>
  <si>
    <t>2/ ul. Iwaszkiewicza, Kisielewskiego, Gombrowicza, Staffa, Tetmajera i Grunwaldzka - dokumentacja projektowa</t>
  </si>
  <si>
    <t xml:space="preserve">3/ osiedle przy ul. Orzeszkowej - etap robót          </t>
  </si>
  <si>
    <t xml:space="preserve">5/ ul. Szymanowskiego - Krasickiego - etap robót                                 </t>
  </si>
  <si>
    <t xml:space="preserve">6/ dzielnica Dolna Wieś                                       </t>
  </si>
  <si>
    <t>7/ przepust drogowy w ul. Grunwaldzkiej</t>
  </si>
  <si>
    <t xml:space="preserve">1/ ul. Wita Stwosza + Plac Staromiejski                                                </t>
  </si>
  <si>
    <t xml:space="preserve">1/ droga do oczyszczalni + etap robót                                     </t>
  </si>
  <si>
    <t>Baligrodzkiej i Rejtana w Nysie</t>
  </si>
  <si>
    <t xml:space="preserve">ul.  Dunikowskiego i Witkiewicza </t>
  </si>
  <si>
    <t>Modernizacja pawilonu sportowego</t>
  </si>
  <si>
    <t xml:space="preserve">Wykonanie przyłącza kanalizacji sanitarnej oraz zapłata </t>
  </si>
  <si>
    <t>drugiej raty opłaty za przyłączenie do sieci gazowej.</t>
  </si>
  <si>
    <t>na boisku sportowym w Skorochowie</t>
  </si>
  <si>
    <t>Realizacja robót, środki sołectwa 5 000 zł.</t>
  </si>
  <si>
    <t>Utwardzenie placów rekreacyjnych</t>
  </si>
  <si>
    <t xml:space="preserve">Modernizacja Krytej Pływalni </t>
  </si>
  <si>
    <t>2009-</t>
  </si>
  <si>
    <t>w Goświnowicach</t>
  </si>
  <si>
    <t>Budowa sztucznego lodowiska</t>
  </si>
  <si>
    <t>w Nysie przy ul. Kraszewskiego</t>
  </si>
  <si>
    <t>Przygotowanie warunków lokalizacyjnych.</t>
  </si>
  <si>
    <t>Budowa skateparku w Nysie</t>
  </si>
  <si>
    <t>Koncepcja i dokumentacja projektowa.</t>
  </si>
  <si>
    <t>w Gimnazjum Nr 3 w Nysie</t>
  </si>
  <si>
    <t>Budowa wielofunkcyjnego boiska</t>
  </si>
  <si>
    <t>rozdział 80101 § 6050</t>
  </si>
  <si>
    <t>Budowa sali gimnastycznej</t>
  </si>
  <si>
    <t>rozdział 70095 § 6050</t>
  </si>
  <si>
    <t xml:space="preserve">Wykonie muru oporowego przy </t>
  </si>
  <si>
    <t xml:space="preserve">budynku komunalnym </t>
  </si>
  <si>
    <t>w Domaszkowicach Nr 47</t>
  </si>
  <si>
    <t>Przebudowa komunikacji</t>
  </si>
  <si>
    <t xml:space="preserve">zewnętrznej przy domu </t>
  </si>
  <si>
    <t>pogrzebowym w Lipowej</t>
  </si>
  <si>
    <t>Dokumentacja projektowa + realizacja.</t>
  </si>
  <si>
    <t>4/ Domaszkowice droga do cmentarza</t>
  </si>
  <si>
    <t xml:space="preserve">Zagospodarowanie Placu Jana </t>
  </si>
  <si>
    <t>Pawła II w Nysie</t>
  </si>
  <si>
    <t>rozdział 60095 § 6050</t>
  </si>
  <si>
    <t>Szlak Marii Luizy Merkert</t>
  </si>
  <si>
    <t>Cmentarz komunalny przy</t>
  </si>
  <si>
    <t>ul. Złotogłowickiej w Nysie</t>
  </si>
  <si>
    <t>Dokumentacja projektowa zmiany sposobu</t>
  </si>
  <si>
    <t>zagospodarowania terenu.</t>
  </si>
  <si>
    <t>POMOC SPOŁECZNA DZIAŁ 852</t>
  </si>
  <si>
    <t>Rewitalizacja obszarów miejskich</t>
  </si>
  <si>
    <t>rozdział 85295 § 6050</t>
  </si>
  <si>
    <t>Razem dział 852</t>
  </si>
  <si>
    <t>Budowa tymczasowej przeprawy</t>
  </si>
  <si>
    <t>mostowej przez rzekę Nysa</t>
  </si>
  <si>
    <t>Kłodzka w Nysie</t>
  </si>
  <si>
    <r>
      <t>*</t>
    </r>
    <r>
      <rPr>
        <sz val="10"/>
        <rFont val="Arial CE"/>
        <family val="0"/>
      </rPr>
      <t xml:space="preserve"> Dotacja dla Powiatu Nyskiego - 50 000 zł ( Załącznik Nr 2, dział 758, rozdział 75809 </t>
    </r>
    <r>
      <rPr>
        <sz val="10"/>
        <rFont val="Arial"/>
        <family val="0"/>
      </rPr>
      <t>§ 6620</t>
    </r>
  </si>
  <si>
    <t xml:space="preserve">  Przebudowa ulicy Czarneckiego Nysie</t>
  </si>
  <si>
    <t>42</t>
  </si>
  <si>
    <t>43</t>
  </si>
  <si>
    <t>44</t>
  </si>
  <si>
    <t>45</t>
  </si>
  <si>
    <t>47</t>
  </si>
  <si>
    <t>46</t>
  </si>
  <si>
    <t>48</t>
  </si>
  <si>
    <t>49</t>
  </si>
  <si>
    <t>50</t>
  </si>
  <si>
    <t>51</t>
  </si>
  <si>
    <t>52</t>
  </si>
  <si>
    <t>53</t>
  </si>
  <si>
    <t>54</t>
  </si>
  <si>
    <t>sportowego w SP Nr 1 w Nysie</t>
  </si>
  <si>
    <t>4/ osiedle przy ul. Słowiańskiej - dokumentacja projektowa,</t>
  </si>
  <si>
    <t>etap robót dotyczący przebudowy ulic:</t>
  </si>
  <si>
    <t xml:space="preserve">M. Merkert, W. Pawlik, A. Kmicica, W. Karugi - </t>
  </si>
  <si>
    <t>Wykonanie etapu robót.</t>
  </si>
  <si>
    <t>II. Dokumentacje projektowe:</t>
  </si>
  <si>
    <t>I. Realizacja robót:</t>
  </si>
  <si>
    <t xml:space="preserve">III.  Wykupy gruntów pod budowę dróg         </t>
  </si>
  <si>
    <t xml:space="preserve">III.  Wykupy gruntów pod budowę dróg          </t>
  </si>
  <si>
    <t>Środki przeznacza się na realizację robót oraz opracowanie</t>
  </si>
  <si>
    <t>dokumentacji projektowych:</t>
  </si>
  <si>
    <t>Środki przeznacza się na realizację robót oraz opracowanie dokumentacji projektowych:</t>
  </si>
  <si>
    <t xml:space="preserve">Biała Nyska ul. Parkowa.                                   </t>
  </si>
  <si>
    <t>Pochylnia dla niepełnosprawnych i przebudowa</t>
  </si>
  <si>
    <t>55</t>
  </si>
  <si>
    <t>56</t>
  </si>
  <si>
    <t>Planowane jest złożenie wniosku o dofinansowanie.</t>
  </si>
  <si>
    <t>3/Jędrzychów  boczna do ul. Witkiewicza - I etap robót</t>
  </si>
  <si>
    <t>do uchwały Nr XXIX/413/09 Rady Miejskiej w Nysie</t>
  </si>
  <si>
    <t>z dnia 4 lutego 2009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</si>
</sst>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_-* #,##0._z_ł_-;\-* #,##0._z_ł_-;_-* \-??\ _z_ł_-;_-@_-"/>
    <numFmt numFmtId="166" formatCode="#,##0&quot; zł&quot;;[Red]\-#,##0&quot; zł&quot;"/>
    <numFmt numFmtId="167" formatCode="#,##0;[Red]#,##0"/>
    <numFmt numFmtId="168" formatCode="#,##0.0"/>
    <numFmt numFmtId="169" formatCode="#,##0.000"/>
    <numFmt numFmtId="170" formatCode="#,##0.0000"/>
    <numFmt numFmtId="171" formatCode="0.0"/>
    <numFmt numFmtId="172" formatCode="_-* #,##0.0\,_z_ł_-;\-* #,##0.0\,_z_ł_-;_-* \-??\ _z_ł_-;_-@_-"/>
    <numFmt numFmtId="173" formatCode="_-* #,##0\,_z_ł_-;\-* #,##0\,_z_ł_-;_-* \-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_ ;[Red]\-#,##0\ "/>
  </numFmts>
  <fonts count="14">
    <font>
      <sz val="10"/>
      <name val="Arial CE"/>
      <family val="0"/>
    </font>
    <font>
      <sz val="10"/>
      <name val="Arial"/>
      <family val="0"/>
    </font>
    <font>
      <b/>
      <sz val="1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Lucida Sans Unicode"/>
      <family val="0"/>
    </font>
    <font>
      <sz val="10"/>
      <color indexed="8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7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15" applyNumberFormat="1" applyFont="1" applyFill="1" applyBorder="1" applyAlignment="1" applyProtection="1">
      <alignment/>
      <protection/>
    </xf>
    <xf numFmtId="49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49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2" borderId="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49" fontId="0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9" fontId="0" fillId="3" borderId="26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3" fontId="0" fillId="3" borderId="27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9" fontId="0" fillId="3" borderId="28" xfId="0" applyNumberFormat="1" applyFont="1" applyFill="1" applyBorder="1" applyAlignment="1">
      <alignment horizontal="center"/>
    </xf>
    <xf numFmtId="0" fontId="0" fillId="3" borderId="29" xfId="0" applyFont="1" applyFill="1" applyBorder="1" applyAlignment="1">
      <alignment/>
    </xf>
    <xf numFmtId="3" fontId="0" fillId="3" borderId="29" xfId="0" applyNumberFormat="1" applyFont="1" applyFill="1" applyBorder="1" applyAlignment="1">
      <alignment/>
    </xf>
    <xf numFmtId="3" fontId="0" fillId="3" borderId="27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0" borderId="30" xfId="0" applyFont="1" applyBorder="1" applyAlignment="1">
      <alignment/>
    </xf>
    <xf numFmtId="49" fontId="0" fillId="4" borderId="3" xfId="0" applyNumberFormat="1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16" xfId="0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49" fontId="0" fillId="4" borderId="3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3" fontId="4" fillId="3" borderId="16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3" borderId="27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3" borderId="24" xfId="0" applyNumberFormat="1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0" borderId="32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49" fontId="11" fillId="4" borderId="26" xfId="0" applyNumberFormat="1" applyFont="1" applyFill="1" applyBorder="1" applyAlignment="1">
      <alignment horizontal="center"/>
    </xf>
    <xf numFmtId="0" fontId="12" fillId="4" borderId="27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3" fontId="0" fillId="3" borderId="33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0" fillId="2" borderId="35" xfId="0" applyNumberFormat="1" applyFont="1" applyFill="1" applyBorder="1" applyAlignment="1">
      <alignment horizontal="center"/>
    </xf>
    <xf numFmtId="3" fontId="0" fillId="2" borderId="36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67" fontId="0" fillId="0" borderId="16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3" fontId="0" fillId="0" borderId="39" xfId="15" applyNumberFormat="1" applyFill="1" applyBorder="1" applyAlignment="1">
      <alignment/>
    </xf>
    <xf numFmtId="49" fontId="0" fillId="3" borderId="3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49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49" fontId="0" fillId="3" borderId="15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49" fontId="0" fillId="3" borderId="40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/>
    </xf>
    <xf numFmtId="3" fontId="0" fillId="3" borderId="41" xfId="0" applyNumberFormat="1" applyFont="1" applyFill="1" applyBorder="1" applyAlignment="1">
      <alignment/>
    </xf>
    <xf numFmtId="49" fontId="0" fillId="4" borderId="3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3" borderId="38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3" fontId="0" fillId="3" borderId="18" xfId="0" applyNumberFormat="1" applyFont="1" applyFill="1" applyBorder="1" applyAlignment="1">
      <alignment/>
    </xf>
    <xf numFmtId="49" fontId="0" fillId="3" borderId="17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3" fontId="0" fillId="3" borderId="18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Border="1" applyAlignment="1">
      <alignment/>
    </xf>
    <xf numFmtId="3" fontId="12" fillId="4" borderId="27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3" fontId="0" fillId="3" borderId="42" xfId="0" applyNumberFormat="1" applyFont="1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41" xfId="0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4" borderId="2" xfId="0" applyFont="1" applyFill="1" applyBorder="1" applyAlignment="1">
      <alignment/>
    </xf>
    <xf numFmtId="0" fontId="0" fillId="0" borderId="45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6" xfId="0" applyFont="1" applyBorder="1" applyAlignment="1">
      <alignment/>
    </xf>
    <xf numFmtId="49" fontId="0" fillId="0" borderId="23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2" borderId="49" xfId="0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3" fontId="0" fillId="0" borderId="21" xfId="0" applyNumberFormat="1" applyFont="1" applyBorder="1" applyAlignment="1">
      <alignment/>
    </xf>
    <xf numFmtId="49" fontId="0" fillId="4" borderId="52" xfId="0" applyNumberFormat="1" applyFont="1" applyFill="1" applyBorder="1" applyAlignment="1">
      <alignment horizontal="center"/>
    </xf>
    <xf numFmtId="0" fontId="0" fillId="3" borderId="51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3" fontId="4" fillId="3" borderId="24" xfId="0" applyNumberFormat="1" applyFont="1" applyFill="1" applyBorder="1" applyAlignment="1">
      <alignment/>
    </xf>
    <xf numFmtId="0" fontId="0" fillId="3" borderId="53" xfId="0" applyFont="1" applyFill="1" applyBorder="1" applyAlignment="1">
      <alignment/>
    </xf>
    <xf numFmtId="3" fontId="0" fillId="3" borderId="39" xfId="0" applyNumberFormat="1" applyFont="1" applyFill="1" applyBorder="1" applyAlignment="1">
      <alignment/>
    </xf>
    <xf numFmtId="0" fontId="0" fillId="3" borderId="44" xfId="0" applyFont="1" applyFill="1" applyBorder="1" applyAlignment="1">
      <alignment/>
    </xf>
    <xf numFmtId="3" fontId="0" fillId="3" borderId="54" xfId="0" applyNumberFormat="1" applyFont="1" applyFill="1" applyBorder="1" applyAlignment="1">
      <alignment/>
    </xf>
    <xf numFmtId="0" fontId="0" fillId="3" borderId="14" xfId="0" applyFont="1" applyFill="1" applyBorder="1" applyAlignment="1">
      <alignment/>
    </xf>
    <xf numFmtId="3" fontId="0" fillId="3" borderId="25" xfId="0" applyNumberFormat="1" applyFont="1" applyFill="1" applyBorder="1" applyAlignment="1">
      <alignment/>
    </xf>
    <xf numFmtId="3" fontId="0" fillId="3" borderId="55" xfId="0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3" fontId="0" fillId="2" borderId="29" xfId="0" applyNumberFormat="1" applyFont="1" applyFill="1" applyBorder="1" applyAlignment="1">
      <alignment/>
    </xf>
    <xf numFmtId="3" fontId="0" fillId="2" borderId="29" xfId="0" applyNumberFormat="1" applyFont="1" applyFill="1" applyBorder="1" applyAlignment="1">
      <alignment/>
    </xf>
    <xf numFmtId="3" fontId="0" fillId="2" borderId="56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2" borderId="57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3" fontId="0" fillId="2" borderId="18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/>
    </xf>
    <xf numFmtId="3" fontId="0" fillId="2" borderId="58" xfId="0" applyNumberFormat="1" applyFont="1" applyFill="1" applyBorder="1" applyAlignment="1">
      <alignment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0" fillId="3" borderId="2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4" fillId="0" borderId="34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13" fillId="0" borderId="61" xfId="0" applyFont="1" applyBorder="1" applyAlignment="1">
      <alignment wrapText="1"/>
    </xf>
    <xf numFmtId="0" fontId="0" fillId="0" borderId="62" xfId="0" applyFont="1" applyBorder="1" applyAlignment="1">
      <alignment wrapText="1"/>
    </xf>
    <xf numFmtId="0" fontId="0" fillId="0" borderId="62" xfId="0" applyBorder="1" applyAlignment="1">
      <alignment wrapText="1"/>
    </xf>
    <xf numFmtId="0" fontId="0" fillId="3" borderId="62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0" fillId="0" borderId="64" xfId="0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6" fontId="0" fillId="0" borderId="66" xfId="0" applyNumberFormat="1" applyBorder="1" applyAlignment="1">
      <alignment wrapText="1"/>
    </xf>
    <xf numFmtId="0" fontId="0" fillId="0" borderId="64" xfId="0" applyFont="1" applyBorder="1" applyAlignment="1">
      <alignment wrapText="1"/>
    </xf>
    <xf numFmtId="0" fontId="0" fillId="0" borderId="65" xfId="0" applyFill="1" applyBorder="1" applyAlignment="1">
      <alignment wrapText="1"/>
    </xf>
    <xf numFmtId="0" fontId="0" fillId="0" borderId="64" xfId="0" applyFill="1" applyBorder="1" applyAlignment="1">
      <alignment wrapText="1"/>
    </xf>
    <xf numFmtId="0" fontId="0" fillId="0" borderId="62" xfId="0" applyFill="1" applyBorder="1" applyAlignment="1">
      <alignment wrapText="1"/>
    </xf>
    <xf numFmtId="3" fontId="0" fillId="0" borderId="62" xfId="0" applyNumberFormat="1" applyFill="1" applyBorder="1" applyAlignment="1">
      <alignment wrapText="1"/>
    </xf>
    <xf numFmtId="0" fontId="0" fillId="0" borderId="67" xfId="0" applyFont="1" applyBorder="1" applyAlignment="1">
      <alignment wrapText="1"/>
    </xf>
    <xf numFmtId="6" fontId="0" fillId="0" borderId="62" xfId="0" applyNumberFormat="1" applyBorder="1" applyAlignment="1">
      <alignment wrapText="1"/>
    </xf>
    <xf numFmtId="0" fontId="0" fillId="0" borderId="68" xfId="0" applyFont="1" applyBorder="1" applyAlignment="1">
      <alignment wrapText="1"/>
    </xf>
    <xf numFmtId="0" fontId="0" fillId="0" borderId="67" xfId="0" applyFont="1" applyBorder="1" applyAlignment="1">
      <alignment wrapText="1"/>
    </xf>
    <xf numFmtId="0" fontId="0" fillId="3" borderId="64" xfId="0" applyFill="1" applyBorder="1" applyAlignment="1">
      <alignment wrapText="1"/>
    </xf>
    <xf numFmtId="3" fontId="0" fillId="0" borderId="62" xfId="0" applyNumberFormat="1" applyFont="1" applyBorder="1" applyAlignment="1">
      <alignment wrapText="1"/>
    </xf>
    <xf numFmtId="0" fontId="0" fillId="3" borderId="64" xfId="0" applyFont="1" applyFill="1" applyBorder="1" applyAlignment="1">
      <alignment wrapText="1"/>
    </xf>
    <xf numFmtId="0" fontId="0" fillId="3" borderId="69" xfId="0" applyFont="1" applyFill="1" applyBorder="1" applyAlignment="1">
      <alignment wrapText="1"/>
    </xf>
    <xf numFmtId="0" fontId="0" fillId="3" borderId="70" xfId="0" applyFont="1" applyFill="1" applyBorder="1" applyAlignment="1">
      <alignment wrapText="1"/>
    </xf>
    <xf numFmtId="0" fontId="0" fillId="2" borderId="62" xfId="0" applyFont="1" applyFill="1" applyBorder="1" applyAlignment="1">
      <alignment wrapText="1"/>
    </xf>
    <xf numFmtId="0" fontId="0" fillId="2" borderId="63" xfId="0" applyFont="1" applyFill="1" applyBorder="1" applyAlignment="1">
      <alignment wrapText="1"/>
    </xf>
    <xf numFmtId="0" fontId="0" fillId="2" borderId="71" xfId="0" applyFont="1" applyFill="1" applyBorder="1" applyAlignment="1">
      <alignment wrapText="1"/>
    </xf>
    <xf numFmtId="0" fontId="0" fillId="2" borderId="72" xfId="0" applyFont="1" applyFill="1" applyBorder="1" applyAlignment="1">
      <alignment wrapText="1"/>
    </xf>
    <xf numFmtId="0" fontId="0" fillId="0" borderId="61" xfId="0" applyFont="1" applyBorder="1" applyAlignment="1">
      <alignment wrapText="1"/>
    </xf>
    <xf numFmtId="3" fontId="0" fillId="0" borderId="0" xfId="15" applyNumberFormat="1" applyFont="1" applyFill="1" applyBorder="1" applyAlignment="1">
      <alignment/>
    </xf>
    <xf numFmtId="0" fontId="0" fillId="0" borderId="69" xfId="0" applyFont="1" applyFill="1" applyBorder="1" applyAlignment="1">
      <alignment wrapText="1"/>
    </xf>
    <xf numFmtId="0" fontId="0" fillId="0" borderId="73" xfId="0" applyFont="1" applyFill="1" applyBorder="1" applyAlignment="1">
      <alignment wrapText="1"/>
    </xf>
    <xf numFmtId="0" fontId="0" fillId="0" borderId="74" xfId="0" applyFont="1" applyFill="1" applyBorder="1" applyAlignment="1">
      <alignment wrapText="1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wrapText="1"/>
    </xf>
    <xf numFmtId="0" fontId="0" fillId="0" borderId="71" xfId="0" applyBorder="1" applyAlignment="1">
      <alignment wrapText="1"/>
    </xf>
    <xf numFmtId="6" fontId="0" fillId="0" borderId="62" xfId="0" applyNumberFormat="1" applyFill="1" applyBorder="1" applyAlignment="1">
      <alignment wrapText="1"/>
    </xf>
    <xf numFmtId="6" fontId="0" fillId="0" borderId="62" xfId="0" applyNumberFormat="1" applyFont="1" applyFill="1" applyBorder="1" applyAlignment="1">
      <alignment wrapText="1"/>
    </xf>
    <xf numFmtId="0" fontId="0" fillId="0" borderId="71" xfId="0" applyFont="1" applyFill="1" applyBorder="1" applyAlignment="1">
      <alignment wrapText="1"/>
    </xf>
    <xf numFmtId="0" fontId="0" fillId="0" borderId="62" xfId="0" applyFont="1" applyFill="1" applyBorder="1" applyAlignment="1">
      <alignment wrapText="1"/>
    </xf>
    <xf numFmtId="49" fontId="0" fillId="0" borderId="75" xfId="0" applyNumberFormat="1" applyFont="1" applyFill="1" applyBorder="1" applyAlignment="1">
      <alignment horizontal="center"/>
    </xf>
    <xf numFmtId="0" fontId="0" fillId="0" borderId="76" xfId="0" applyFont="1" applyFill="1" applyBorder="1" applyAlignment="1">
      <alignment wrapText="1"/>
    </xf>
    <xf numFmtId="0" fontId="4" fillId="0" borderId="62" xfId="0" applyFont="1" applyFill="1" applyBorder="1" applyAlignment="1">
      <alignment wrapText="1"/>
    </xf>
    <xf numFmtId="0" fontId="0" fillId="0" borderId="69" xfId="0" applyFont="1" applyFill="1" applyBorder="1" applyAlignment="1">
      <alignment wrapText="1"/>
    </xf>
    <xf numFmtId="0" fontId="0" fillId="0" borderId="74" xfId="0" applyFont="1" applyBorder="1" applyAlignment="1">
      <alignment/>
    </xf>
    <xf numFmtId="0" fontId="0" fillId="0" borderId="65" xfId="0" applyFont="1" applyBorder="1" applyAlignment="1">
      <alignment wrapText="1"/>
    </xf>
    <xf numFmtId="6" fontId="0" fillId="0" borderId="65" xfId="0" applyNumberFormat="1" applyFont="1" applyBorder="1" applyAlignment="1">
      <alignment wrapText="1"/>
    </xf>
    <xf numFmtId="0" fontId="0" fillId="0" borderId="65" xfId="0" applyFont="1" applyBorder="1" applyAlignment="1">
      <alignment wrapText="1"/>
    </xf>
    <xf numFmtId="3" fontId="0" fillId="0" borderId="65" xfId="0" applyNumberFormat="1" applyFont="1" applyBorder="1" applyAlignment="1">
      <alignment wrapText="1"/>
    </xf>
    <xf numFmtId="178" fontId="0" fillId="0" borderId="65" xfId="0" applyNumberFormat="1" applyBorder="1" applyAlignment="1">
      <alignment wrapText="1"/>
    </xf>
    <xf numFmtId="6" fontId="0" fillId="0" borderId="77" xfId="0" applyNumberFormat="1" applyFont="1" applyBorder="1" applyAlignment="1">
      <alignment wrapText="1"/>
    </xf>
    <xf numFmtId="0" fontId="0" fillId="0" borderId="66" xfId="0" applyFont="1" applyBorder="1" applyAlignment="1">
      <alignment wrapText="1"/>
    </xf>
    <xf numFmtId="0" fontId="0" fillId="0" borderId="74" xfId="0" applyFont="1" applyBorder="1" applyAlignment="1">
      <alignment wrapText="1"/>
    </xf>
    <xf numFmtId="0" fontId="0" fillId="0" borderId="78" xfId="0" applyFont="1" applyBorder="1" applyAlignment="1">
      <alignment wrapText="1"/>
    </xf>
    <xf numFmtId="49" fontId="0" fillId="0" borderId="79" xfId="0" applyNumberFormat="1" applyFont="1" applyBorder="1" applyAlignment="1">
      <alignment horizontal="center"/>
    </xf>
    <xf numFmtId="0" fontId="0" fillId="0" borderId="80" xfId="0" applyFont="1" applyBorder="1" applyAlignment="1">
      <alignment wrapText="1"/>
    </xf>
    <xf numFmtId="0" fontId="0" fillId="3" borderId="81" xfId="0" applyFont="1" applyFill="1" applyBorder="1" applyAlignment="1">
      <alignment wrapText="1"/>
    </xf>
    <xf numFmtId="0" fontId="7" fillId="0" borderId="64" xfId="0" applyFont="1" applyBorder="1" applyAlignment="1">
      <alignment wrapText="1"/>
    </xf>
    <xf numFmtId="0" fontId="0" fillId="3" borderId="62" xfId="0" applyFont="1" applyFill="1" applyBorder="1" applyAlignment="1">
      <alignment wrapText="1"/>
    </xf>
    <xf numFmtId="0" fontId="0" fillId="3" borderId="63" xfId="0" applyFont="1" applyFill="1" applyBorder="1" applyAlignment="1">
      <alignment wrapText="1"/>
    </xf>
    <xf numFmtId="0" fontId="0" fillId="0" borderId="62" xfId="0" applyFill="1" applyBorder="1" applyAlignment="1">
      <alignment/>
    </xf>
    <xf numFmtId="0" fontId="0" fillId="3" borderId="64" xfId="0" applyFont="1" applyFill="1" applyBorder="1" applyAlignment="1">
      <alignment wrapText="1"/>
    </xf>
    <xf numFmtId="0" fontId="0" fillId="3" borderId="74" xfId="0" applyFont="1" applyFill="1" applyBorder="1" applyAlignment="1">
      <alignment wrapText="1"/>
    </xf>
    <xf numFmtId="0" fontId="0" fillId="3" borderId="78" xfId="0" applyFont="1" applyFill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67" xfId="0" applyBorder="1" applyAlignment="1">
      <alignment wrapText="1"/>
    </xf>
    <xf numFmtId="3" fontId="0" fillId="3" borderId="64" xfId="0" applyNumberFormat="1" applyFont="1" applyFill="1" applyBorder="1" applyAlignment="1">
      <alignment wrapText="1"/>
    </xf>
    <xf numFmtId="3" fontId="4" fillId="3" borderId="64" xfId="0" applyNumberFormat="1" applyFont="1" applyFill="1" applyBorder="1" applyAlignment="1">
      <alignment wrapText="1"/>
    </xf>
    <xf numFmtId="3" fontId="4" fillId="3" borderId="74" xfId="0" applyNumberFormat="1" applyFont="1" applyFill="1" applyBorder="1" applyAlignment="1">
      <alignment wrapText="1"/>
    </xf>
    <xf numFmtId="3" fontId="4" fillId="3" borderId="69" xfId="0" applyNumberFormat="1" applyFont="1" applyFill="1" applyBorder="1" applyAlignment="1">
      <alignment wrapText="1"/>
    </xf>
    <xf numFmtId="0" fontId="0" fillId="0" borderId="82" xfId="0" applyFont="1" applyBorder="1" applyAlignment="1">
      <alignment wrapText="1"/>
    </xf>
    <xf numFmtId="0" fontId="0" fillId="0" borderId="69" xfId="0" applyFont="1" applyBorder="1" applyAlignment="1">
      <alignment wrapText="1"/>
    </xf>
    <xf numFmtId="3" fontId="0" fillId="3" borderId="70" xfId="0" applyNumberFormat="1" applyFont="1" applyFill="1" applyBorder="1" applyAlignment="1">
      <alignment wrapText="1"/>
    </xf>
    <xf numFmtId="3" fontId="0" fillId="3" borderId="83" xfId="0" applyNumberFormat="1" applyFont="1" applyFill="1" applyBorder="1" applyAlignment="1">
      <alignment wrapText="1"/>
    </xf>
    <xf numFmtId="3" fontId="0" fillId="3" borderId="78" xfId="0" applyNumberFormat="1" applyFont="1" applyFill="1" applyBorder="1" applyAlignment="1">
      <alignment wrapText="1"/>
    </xf>
    <xf numFmtId="3" fontId="0" fillId="3" borderId="64" xfId="0" applyNumberFormat="1" applyFont="1" applyFill="1" applyBorder="1" applyAlignment="1">
      <alignment wrapText="1"/>
    </xf>
    <xf numFmtId="0" fontId="12" fillId="4" borderId="70" xfId="0" applyFont="1" applyFill="1" applyBorder="1" applyAlignment="1">
      <alignment wrapText="1"/>
    </xf>
    <xf numFmtId="0" fontId="0" fillId="0" borderId="84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85" xfId="0" applyFont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87" xfId="0" applyFont="1" applyBorder="1" applyAlignment="1">
      <alignment wrapText="1"/>
    </xf>
    <xf numFmtId="0" fontId="0" fillId="0" borderId="88" xfId="0" applyBorder="1" applyAlignment="1">
      <alignment/>
    </xf>
    <xf numFmtId="0" fontId="0" fillId="0" borderId="5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89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8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90" xfId="0" applyFont="1" applyFill="1" applyBorder="1" applyAlignment="1">
      <alignment/>
    </xf>
    <xf numFmtId="0" fontId="0" fillId="0" borderId="87" xfId="0" applyFont="1" applyFill="1" applyBorder="1" applyAlignment="1">
      <alignment wrapText="1"/>
    </xf>
    <xf numFmtId="3" fontId="0" fillId="0" borderId="67" xfId="0" applyNumberFormat="1" applyFont="1" applyBorder="1" applyAlignment="1">
      <alignment wrapText="1"/>
    </xf>
    <xf numFmtId="3" fontId="0" fillId="0" borderId="32" xfId="0" applyNumberFormat="1" applyFont="1" applyBorder="1" applyAlignment="1">
      <alignment/>
    </xf>
    <xf numFmtId="49" fontId="0" fillId="4" borderId="52" xfId="0" applyNumberFormat="1" applyFill="1" applyBorder="1" applyAlignment="1">
      <alignment horizontal="center"/>
    </xf>
    <xf numFmtId="0" fontId="0" fillId="0" borderId="91" xfId="0" applyFont="1" applyFill="1" applyBorder="1" applyAlignment="1">
      <alignment/>
    </xf>
    <xf numFmtId="0" fontId="0" fillId="3" borderId="91" xfId="0" applyFill="1" applyBorder="1" applyAlignment="1">
      <alignment/>
    </xf>
    <xf numFmtId="0" fontId="0" fillId="0" borderId="68" xfId="0" applyFill="1" applyBorder="1" applyAlignment="1">
      <alignment/>
    </xf>
    <xf numFmtId="0" fontId="7" fillId="0" borderId="69" xfId="0" applyFont="1" applyBorder="1" applyAlignment="1">
      <alignment wrapText="1"/>
    </xf>
    <xf numFmtId="49" fontId="0" fillId="2" borderId="52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/>
    </xf>
    <xf numFmtId="3" fontId="0" fillId="2" borderId="24" xfId="0" applyNumberFormat="1" applyFont="1" applyFill="1" applyBorder="1" applyAlignment="1">
      <alignment/>
    </xf>
    <xf numFmtId="3" fontId="0" fillId="2" borderId="24" xfId="0" applyNumberFormat="1" applyFont="1" applyFill="1" applyBorder="1" applyAlignment="1">
      <alignment/>
    </xf>
    <xf numFmtId="3" fontId="0" fillId="2" borderId="92" xfId="0" applyNumberFormat="1" applyFont="1" applyFill="1" applyBorder="1" applyAlignment="1">
      <alignment/>
    </xf>
    <xf numFmtId="3" fontId="0" fillId="2" borderId="49" xfId="0" applyNumberFormat="1" applyFont="1" applyFill="1" applyBorder="1" applyAlignment="1">
      <alignment/>
    </xf>
    <xf numFmtId="0" fontId="0" fillId="2" borderId="93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3" borderId="61" xfId="0" applyNumberFormat="1" applyFont="1" applyFill="1" applyBorder="1" applyAlignment="1">
      <alignment wrapText="1"/>
    </xf>
    <xf numFmtId="3" fontId="0" fillId="3" borderId="10" xfId="0" applyNumberFormat="1" applyFont="1" applyFill="1" applyBorder="1" applyAlignment="1">
      <alignment/>
    </xf>
    <xf numFmtId="3" fontId="0" fillId="3" borderId="63" xfId="0" applyNumberFormat="1" applyFont="1" applyFill="1" applyBorder="1" applyAlignment="1">
      <alignment wrapText="1"/>
    </xf>
    <xf numFmtId="0" fontId="0" fillId="3" borderId="29" xfId="0" applyFont="1" applyFill="1" applyBorder="1" applyAlignment="1">
      <alignment/>
    </xf>
    <xf numFmtId="3" fontId="0" fillId="3" borderId="29" xfId="0" applyNumberFormat="1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6" fontId="0" fillId="0" borderId="71" xfId="0" applyNumberFormat="1" applyBorder="1" applyAlignment="1">
      <alignment wrapText="1"/>
    </xf>
    <xf numFmtId="49" fontId="0" fillId="2" borderId="94" xfId="0" applyNumberFormat="1" applyFont="1" applyFill="1" applyBorder="1" applyAlignment="1">
      <alignment horizontal="center"/>
    </xf>
    <xf numFmtId="0" fontId="0" fillId="3" borderId="9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" borderId="61" xfId="0" applyFont="1" applyFill="1" applyBorder="1" applyAlignment="1">
      <alignment wrapText="1"/>
    </xf>
    <xf numFmtId="3" fontId="0" fillId="0" borderId="67" xfId="0" applyNumberFormat="1" applyFill="1" applyBorder="1" applyAlignment="1">
      <alignment wrapText="1"/>
    </xf>
    <xf numFmtId="0" fontId="0" fillId="0" borderId="64" xfId="0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67" xfId="0" applyFont="1" applyFill="1" applyBorder="1" applyAlignment="1">
      <alignment wrapText="1"/>
    </xf>
    <xf numFmtId="0" fontId="0" fillId="0" borderId="90" xfId="0" applyBorder="1" applyAlignment="1">
      <alignment/>
    </xf>
    <xf numFmtId="0" fontId="0" fillId="0" borderId="87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96" xfId="0" applyFont="1" applyBorder="1" applyAlignment="1">
      <alignment wrapText="1"/>
    </xf>
    <xf numFmtId="3" fontId="0" fillId="0" borderId="85" xfId="0" applyNumberFormat="1" applyFont="1" applyBorder="1" applyAlignment="1">
      <alignment/>
    </xf>
    <xf numFmtId="49" fontId="0" fillId="3" borderId="1" xfId="0" applyNumberFormat="1" applyFont="1" applyFill="1" applyBorder="1" applyAlignment="1">
      <alignment horizontal="center"/>
    </xf>
    <xf numFmtId="49" fontId="0" fillId="3" borderId="9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/>
    </xf>
    <xf numFmtId="0" fontId="0" fillId="3" borderId="2" xfId="0" applyFont="1" applyFill="1" applyBorder="1" applyAlignment="1">
      <alignment/>
    </xf>
    <xf numFmtId="0" fontId="0" fillId="3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32.125" style="2" customWidth="1"/>
    <col min="3" max="3" width="10.375" style="2" customWidth="1"/>
    <col min="4" max="4" width="12.00390625" style="2" customWidth="1"/>
    <col min="5" max="5" width="10.75390625" style="2" customWidth="1"/>
    <col min="6" max="6" width="14.25390625" style="2" customWidth="1"/>
    <col min="7" max="7" width="12.375" style="2" customWidth="1"/>
    <col min="8" max="8" width="8.625" style="2" customWidth="1"/>
    <col min="9" max="9" width="7.00390625" style="2" customWidth="1"/>
    <col min="10" max="10" width="10.375" style="2" customWidth="1"/>
    <col min="11" max="11" width="7.875" style="2" customWidth="1"/>
    <col min="12" max="12" width="11.00390625" style="2" customWidth="1"/>
    <col min="13" max="13" width="11.125" style="2" customWidth="1"/>
    <col min="14" max="14" width="50.125" style="107" customWidth="1"/>
    <col min="15" max="16" width="13.75390625" style="3" customWidth="1"/>
    <col min="17" max="18" width="9.125" style="2" customWidth="1"/>
    <col min="19" max="19" width="8.625" style="2" customWidth="1"/>
    <col min="20" max="21" width="13.75390625" style="2" customWidth="1"/>
    <col min="22" max="16384" width="9.125" style="2" customWidth="1"/>
  </cols>
  <sheetData>
    <row r="1" spans="1:14" ht="20.25">
      <c r="A1" s="4"/>
      <c r="B1" s="5"/>
      <c r="C1" s="5"/>
      <c r="D1" s="5"/>
      <c r="E1" s="6" t="s">
        <v>111</v>
      </c>
      <c r="F1" s="6"/>
      <c r="G1" s="6"/>
      <c r="H1" s="5"/>
      <c r="I1" s="5"/>
      <c r="J1" s="5"/>
      <c r="K1" s="5"/>
      <c r="L1" s="5"/>
      <c r="M1" s="5"/>
      <c r="N1" s="235"/>
    </row>
    <row r="2" spans="1:14" ht="12.75">
      <c r="A2" s="7"/>
      <c r="N2" s="236" t="s">
        <v>0</v>
      </c>
    </row>
    <row r="3" spans="1:14" ht="12.75">
      <c r="A3" s="7"/>
      <c r="E3" s="63"/>
      <c r="F3" s="63"/>
      <c r="J3" s="179"/>
      <c r="N3" s="237" t="s">
        <v>376</v>
      </c>
    </row>
    <row r="4" spans="1:14" ht="12.75">
      <c r="A4" s="7"/>
      <c r="B4" s="91"/>
      <c r="E4" s="63"/>
      <c r="N4" s="237" t="s">
        <v>377</v>
      </c>
    </row>
    <row r="5" spans="1:14" ht="13.5" thickBot="1">
      <c r="A5" s="7"/>
      <c r="N5" s="238"/>
    </row>
    <row r="6" spans="1:14" ht="13.5" thickBo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10" t="s">
        <v>6</v>
      </c>
      <c r="G6" s="11"/>
      <c r="H6" s="12"/>
      <c r="I6" s="12"/>
      <c r="J6" s="12"/>
      <c r="K6" s="12" t="s">
        <v>7</v>
      </c>
      <c r="L6" s="12"/>
      <c r="M6" s="12"/>
      <c r="N6" s="239"/>
    </row>
    <row r="7" spans="1:14" ht="12.75">
      <c r="A7" s="13"/>
      <c r="B7" s="14"/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14</v>
      </c>
      <c r="J7" s="15" t="s">
        <v>15</v>
      </c>
      <c r="K7" s="15" t="s">
        <v>12</v>
      </c>
      <c r="L7" s="15" t="s">
        <v>16</v>
      </c>
      <c r="M7" s="16" t="s">
        <v>17</v>
      </c>
      <c r="N7" s="240"/>
    </row>
    <row r="8" spans="1:14" ht="12.75">
      <c r="A8" s="13"/>
      <c r="B8" s="14"/>
      <c r="C8" s="15" t="s">
        <v>18</v>
      </c>
      <c r="D8" s="15" t="s">
        <v>19</v>
      </c>
      <c r="E8" s="15" t="s">
        <v>20</v>
      </c>
      <c r="F8" s="15" t="s">
        <v>113</v>
      </c>
      <c r="G8" s="15" t="s">
        <v>21</v>
      </c>
      <c r="H8" s="15" t="s">
        <v>22</v>
      </c>
      <c r="I8" s="15" t="s">
        <v>23</v>
      </c>
      <c r="J8" s="15" t="s">
        <v>24</v>
      </c>
      <c r="K8" s="15" t="s">
        <v>25</v>
      </c>
      <c r="L8" s="15" t="s">
        <v>26</v>
      </c>
      <c r="M8" s="16" t="s">
        <v>12</v>
      </c>
      <c r="N8" s="240" t="s">
        <v>109</v>
      </c>
    </row>
    <row r="9" spans="1:14" ht="12.75">
      <c r="A9" s="13"/>
      <c r="B9" s="14"/>
      <c r="C9" s="15"/>
      <c r="D9" s="15"/>
      <c r="E9" s="15" t="s">
        <v>27</v>
      </c>
      <c r="F9" s="15"/>
      <c r="G9" s="15"/>
      <c r="H9" s="15" t="s">
        <v>28</v>
      </c>
      <c r="I9" s="15" t="s">
        <v>29</v>
      </c>
      <c r="J9" s="15" t="s">
        <v>30</v>
      </c>
      <c r="K9" s="15"/>
      <c r="L9" s="15"/>
      <c r="M9" s="16"/>
      <c r="N9" s="240"/>
    </row>
    <row r="10" spans="1:14" ht="13.5" thickBot="1">
      <c r="A10" s="17"/>
      <c r="B10" s="18"/>
      <c r="C10" s="19"/>
      <c r="D10" s="19"/>
      <c r="E10" s="19" t="s">
        <v>112</v>
      </c>
      <c r="F10" s="19"/>
      <c r="G10" s="19"/>
      <c r="H10" s="19" t="s">
        <v>31</v>
      </c>
      <c r="I10" s="19" t="s">
        <v>32</v>
      </c>
      <c r="J10" s="19"/>
      <c r="K10" s="19"/>
      <c r="L10" s="19"/>
      <c r="M10" s="20"/>
      <c r="N10" s="241"/>
    </row>
    <row r="11" spans="1:14" ht="13.5" thickBot="1">
      <c r="A11" s="21"/>
      <c r="B11" s="180"/>
      <c r="C11" s="23"/>
      <c r="D11" s="23"/>
      <c r="E11" s="23"/>
      <c r="F11" s="162"/>
      <c r="G11" s="23"/>
      <c r="H11" s="23"/>
      <c r="I11" s="23"/>
      <c r="J11" s="23"/>
      <c r="K11" s="23"/>
      <c r="L11" s="23"/>
      <c r="M11" s="23"/>
      <c r="N11" s="242"/>
    </row>
    <row r="12" spans="1:14" ht="12.75">
      <c r="A12" s="349"/>
      <c r="B12" s="350" t="s">
        <v>253</v>
      </c>
      <c r="C12" s="351"/>
      <c r="D12" s="351"/>
      <c r="E12" s="351"/>
      <c r="F12" s="352"/>
      <c r="G12" s="353"/>
      <c r="H12" s="353"/>
      <c r="I12" s="353"/>
      <c r="J12" s="353"/>
      <c r="K12" s="353"/>
      <c r="L12" s="353"/>
      <c r="M12" s="353"/>
      <c r="N12" s="354"/>
    </row>
    <row r="13" spans="1:14" ht="13.5" thickBot="1">
      <c r="A13" s="132"/>
      <c r="B13" s="127" t="s">
        <v>254</v>
      </c>
      <c r="C13" s="133"/>
      <c r="D13" s="133"/>
      <c r="E13" s="133"/>
      <c r="F13" s="355"/>
      <c r="G13" s="134"/>
      <c r="H13" s="134"/>
      <c r="I13" s="134"/>
      <c r="J13" s="134"/>
      <c r="K13" s="134"/>
      <c r="L13" s="134"/>
      <c r="M13" s="134"/>
      <c r="N13" s="356"/>
    </row>
    <row r="14" spans="1:14" ht="12.75">
      <c r="A14" s="75" t="s">
        <v>142</v>
      </c>
      <c r="B14" s="76" t="s">
        <v>255</v>
      </c>
      <c r="C14" s="76">
        <v>2009</v>
      </c>
      <c r="D14" s="76"/>
      <c r="E14" s="203"/>
      <c r="F14" s="204">
        <f>SUM(G14:M14)</f>
        <v>6550</v>
      </c>
      <c r="G14" s="77">
        <v>6550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311" t="s">
        <v>283</v>
      </c>
    </row>
    <row r="15" spans="1:14" ht="12.75">
      <c r="A15" s="135"/>
      <c r="B15" s="136" t="s">
        <v>256</v>
      </c>
      <c r="C15" s="136"/>
      <c r="D15" s="136"/>
      <c r="E15" s="207"/>
      <c r="F15" s="208"/>
      <c r="G15" s="101"/>
      <c r="H15" s="101"/>
      <c r="I15" s="101"/>
      <c r="J15" s="101"/>
      <c r="K15" s="101"/>
      <c r="L15" s="101"/>
      <c r="M15" s="101"/>
      <c r="N15" s="313"/>
    </row>
    <row r="16" spans="1:14" ht="12.75">
      <c r="A16" s="135"/>
      <c r="B16" s="136" t="s">
        <v>257</v>
      </c>
      <c r="C16" s="136" t="s">
        <v>39</v>
      </c>
      <c r="D16" s="136"/>
      <c r="E16" s="207"/>
      <c r="F16" s="208"/>
      <c r="G16" s="101"/>
      <c r="H16" s="101"/>
      <c r="I16" s="101"/>
      <c r="J16" s="101"/>
      <c r="K16" s="101"/>
      <c r="L16" s="101"/>
      <c r="M16" s="101"/>
      <c r="N16" s="313"/>
    </row>
    <row r="17" spans="1:14" ht="13.5" thickBot="1">
      <c r="A17" s="137"/>
      <c r="B17" s="138"/>
      <c r="C17" s="138"/>
      <c r="D17" s="138"/>
      <c r="E17" s="205"/>
      <c r="F17" s="206"/>
      <c r="G17" s="139"/>
      <c r="H17" s="139"/>
      <c r="I17" s="139"/>
      <c r="J17" s="139"/>
      <c r="K17" s="139"/>
      <c r="L17" s="139"/>
      <c r="M17" s="139"/>
      <c r="N17" s="312"/>
    </row>
    <row r="18" spans="1:14" ht="13.5" thickBot="1">
      <c r="A18" s="137"/>
      <c r="B18" s="138" t="s">
        <v>258</v>
      </c>
      <c r="C18" s="138"/>
      <c r="D18" s="138"/>
      <c r="E18" s="205"/>
      <c r="F18" s="209">
        <f>SUM(G18:M18)</f>
        <v>6550</v>
      </c>
      <c r="G18" s="139">
        <f>SUM(G14:G17)</f>
        <v>6550</v>
      </c>
      <c r="H18" s="139">
        <f>SUM(H17:H17)</f>
        <v>0</v>
      </c>
      <c r="I18" s="139">
        <f>SUM(I14:I17)</f>
        <v>0</v>
      </c>
      <c r="J18" s="139">
        <f>SUM(J14:J17)</f>
        <v>0</v>
      </c>
      <c r="K18" s="139">
        <f>SUM(K14:K17)</f>
        <v>0</v>
      </c>
      <c r="L18" s="139">
        <f>SUM(L14:L17)</f>
        <v>0</v>
      </c>
      <c r="M18" s="139">
        <f>SUM(M14:M17)</f>
        <v>0</v>
      </c>
      <c r="N18" s="312"/>
    </row>
    <row r="19" spans="1:14" ht="12.75">
      <c r="A19" s="221"/>
      <c r="B19" s="225" t="s">
        <v>50</v>
      </c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  <c r="N19" s="242"/>
    </row>
    <row r="20" spans="1:14" ht="13.5" thickBot="1">
      <c r="A20" s="174"/>
      <c r="B20" s="226" t="s">
        <v>51</v>
      </c>
      <c r="C20" s="26"/>
      <c r="D20" s="26"/>
      <c r="E20" s="106"/>
      <c r="F20" s="26"/>
      <c r="G20" s="26"/>
      <c r="H20" s="26"/>
      <c r="I20" s="26"/>
      <c r="J20" s="26"/>
      <c r="K20" s="26"/>
      <c r="L20" s="26"/>
      <c r="M20" s="26"/>
      <c r="N20" s="243"/>
    </row>
    <row r="21" spans="1:21" ht="27" customHeight="1">
      <c r="A21" s="222" t="s">
        <v>143</v>
      </c>
      <c r="B21" s="223" t="s">
        <v>52</v>
      </c>
      <c r="C21" s="224" t="s">
        <v>252</v>
      </c>
      <c r="D21" s="227"/>
      <c r="E21" s="227"/>
      <c r="F21" s="100">
        <f>SUM(G21:M21)</f>
        <v>4550000</v>
      </c>
      <c r="G21" s="59">
        <v>0</v>
      </c>
      <c r="H21" s="56">
        <v>0</v>
      </c>
      <c r="I21" s="56">
        <v>0</v>
      </c>
      <c r="J21" s="56">
        <v>0</v>
      </c>
      <c r="K21" s="56">
        <v>0</v>
      </c>
      <c r="L21" s="59">
        <v>4550000</v>
      </c>
      <c r="M21" s="59">
        <v>0</v>
      </c>
      <c r="N21" s="250" t="s">
        <v>369</v>
      </c>
      <c r="T21" s="3"/>
      <c r="U21" s="3"/>
    </row>
    <row r="22" spans="1:21" ht="12.75">
      <c r="A22" s="55"/>
      <c r="B22" s="2" t="s">
        <v>53</v>
      </c>
      <c r="C22" s="56"/>
      <c r="D22" s="59"/>
      <c r="E22" s="59"/>
      <c r="F22" s="59"/>
      <c r="G22" s="118"/>
      <c r="H22" s="125"/>
      <c r="I22" s="61"/>
      <c r="J22" s="56"/>
      <c r="K22" s="56"/>
      <c r="L22" s="56"/>
      <c r="M22" s="56"/>
      <c r="N22" s="271"/>
      <c r="T22" s="3"/>
      <c r="U22" s="3"/>
    </row>
    <row r="23" spans="1:21" ht="12.75">
      <c r="A23" s="55"/>
      <c r="C23" s="56"/>
      <c r="D23" s="59"/>
      <c r="E23" s="59"/>
      <c r="F23" s="118"/>
      <c r="G23" s="118"/>
      <c r="H23" s="56"/>
      <c r="I23" s="56"/>
      <c r="J23" s="56"/>
      <c r="K23" s="56"/>
      <c r="L23" s="56"/>
      <c r="M23" s="56"/>
      <c r="N23" s="272" t="s">
        <v>364</v>
      </c>
      <c r="T23" s="3"/>
      <c r="U23" s="3"/>
    </row>
    <row r="24" spans="1:20" ht="12.75">
      <c r="A24" s="55"/>
      <c r="B24" s="63"/>
      <c r="C24" s="56"/>
      <c r="D24" s="59"/>
      <c r="E24" s="59"/>
      <c r="F24" s="59"/>
      <c r="G24" s="59"/>
      <c r="H24" s="56"/>
      <c r="I24" s="56"/>
      <c r="J24" s="56"/>
      <c r="K24" s="56"/>
      <c r="L24" s="56"/>
      <c r="M24" s="56"/>
      <c r="N24" s="273"/>
      <c r="P24" s="60"/>
      <c r="S24" s="3"/>
      <c r="T24" s="3"/>
    </row>
    <row r="25" spans="1:19" ht="12.75">
      <c r="A25" s="55"/>
      <c r="B25" s="56"/>
      <c r="C25" s="56"/>
      <c r="D25" s="59"/>
      <c r="E25" s="59"/>
      <c r="F25" s="59"/>
      <c r="G25" s="59"/>
      <c r="H25" s="56"/>
      <c r="I25" s="56"/>
      <c r="J25" s="56"/>
      <c r="K25" s="56"/>
      <c r="L25" s="56"/>
      <c r="M25" s="56"/>
      <c r="N25" s="273" t="s">
        <v>137</v>
      </c>
      <c r="P25" s="60"/>
      <c r="R25" s="3"/>
      <c r="S25" s="3"/>
    </row>
    <row r="26" spans="1:19" ht="14.25" customHeight="1">
      <c r="A26" s="55"/>
      <c r="B26" s="56" t="s">
        <v>39</v>
      </c>
      <c r="C26" s="56"/>
      <c r="D26" s="59"/>
      <c r="E26" s="59"/>
      <c r="F26" s="59"/>
      <c r="G26" s="59"/>
      <c r="H26" s="56"/>
      <c r="I26" s="56"/>
      <c r="J26" s="56"/>
      <c r="K26" s="56"/>
      <c r="L26" s="56"/>
      <c r="M26" s="56"/>
      <c r="N26" s="273" t="s">
        <v>176</v>
      </c>
      <c r="P26" s="60"/>
      <c r="R26" s="3"/>
      <c r="S26" s="3"/>
    </row>
    <row r="27" spans="1:19" ht="27.75" customHeight="1">
      <c r="A27" s="55"/>
      <c r="B27" s="56"/>
      <c r="C27" s="56"/>
      <c r="D27" s="59"/>
      <c r="E27" s="59"/>
      <c r="F27" s="59"/>
      <c r="G27" s="59"/>
      <c r="H27" s="56"/>
      <c r="I27" s="56"/>
      <c r="J27" s="56"/>
      <c r="K27" s="56"/>
      <c r="L27" s="56"/>
      <c r="M27" s="56"/>
      <c r="N27" s="251" t="s">
        <v>292</v>
      </c>
      <c r="P27" s="60"/>
      <c r="R27" s="3"/>
      <c r="S27" s="3"/>
    </row>
    <row r="28" spans="1:19" ht="12.75">
      <c r="A28" s="55"/>
      <c r="B28" s="56"/>
      <c r="C28" s="56"/>
      <c r="D28" s="59"/>
      <c r="E28" s="59" t="s">
        <v>39</v>
      </c>
      <c r="F28" s="59" t="s">
        <v>39</v>
      </c>
      <c r="G28" s="59"/>
      <c r="H28" s="56"/>
      <c r="I28" s="56"/>
      <c r="J28" s="56"/>
      <c r="K28" s="56"/>
      <c r="L28" s="56"/>
      <c r="M28" s="56"/>
      <c r="N28" s="274" t="s">
        <v>166</v>
      </c>
      <c r="P28" s="60"/>
      <c r="R28" s="3"/>
      <c r="S28" s="3"/>
    </row>
    <row r="29" spans="1:19" ht="16.5" customHeight="1">
      <c r="A29" s="55"/>
      <c r="B29" s="56"/>
      <c r="C29" s="56"/>
      <c r="D29" s="59"/>
      <c r="E29" s="59"/>
      <c r="F29" s="59"/>
      <c r="G29" s="59"/>
      <c r="H29" s="56"/>
      <c r="I29" s="56"/>
      <c r="J29" s="56"/>
      <c r="K29" s="56"/>
      <c r="L29" s="56"/>
      <c r="M29" s="56"/>
      <c r="N29" s="251" t="s">
        <v>293</v>
      </c>
      <c r="P29" s="60"/>
      <c r="R29" s="3"/>
      <c r="S29" s="3"/>
    </row>
    <row r="30" spans="1:19" ht="16.5" customHeight="1">
      <c r="A30" s="55"/>
      <c r="B30" s="56"/>
      <c r="C30" s="56"/>
      <c r="D30" s="59"/>
      <c r="E30" s="59"/>
      <c r="F30" s="59"/>
      <c r="G30" s="59"/>
      <c r="H30" s="56"/>
      <c r="I30" s="56"/>
      <c r="J30" s="56"/>
      <c r="K30" s="56"/>
      <c r="L30" s="56"/>
      <c r="M30" s="56"/>
      <c r="N30" s="237" t="s">
        <v>359</v>
      </c>
      <c r="P30" s="60"/>
      <c r="R30" s="3"/>
      <c r="S30" s="3"/>
    </row>
    <row r="31" spans="1:19" ht="16.5" customHeight="1">
      <c r="A31" s="55"/>
      <c r="B31" s="56"/>
      <c r="C31" s="56"/>
      <c r="D31" s="59"/>
      <c r="E31" s="59"/>
      <c r="F31" s="59"/>
      <c r="G31" s="59"/>
      <c r="H31" s="56"/>
      <c r="I31" s="56"/>
      <c r="J31" s="56"/>
      <c r="K31" s="56"/>
      <c r="L31" s="56"/>
      <c r="M31" s="56"/>
      <c r="N31" s="237" t="s">
        <v>360</v>
      </c>
      <c r="P31" s="60"/>
      <c r="R31" s="3"/>
      <c r="S31" s="3"/>
    </row>
    <row r="32" spans="1:19" ht="15" customHeight="1">
      <c r="A32" s="55"/>
      <c r="B32" s="56"/>
      <c r="C32" s="56"/>
      <c r="D32" s="59"/>
      <c r="E32" s="59"/>
      <c r="F32" s="59"/>
      <c r="G32" s="59"/>
      <c r="H32" s="56"/>
      <c r="I32" s="56"/>
      <c r="J32" s="56"/>
      <c r="K32" s="56"/>
      <c r="L32" s="56"/>
      <c r="M32" s="56"/>
      <c r="N32" s="237" t="s">
        <v>361</v>
      </c>
      <c r="P32" s="60"/>
      <c r="R32" s="3"/>
      <c r="S32" s="3"/>
    </row>
    <row r="33" spans="1:19" ht="16.5" customHeight="1">
      <c r="A33" s="55"/>
      <c r="B33" s="56"/>
      <c r="C33" s="56"/>
      <c r="D33" s="59"/>
      <c r="E33" s="59"/>
      <c r="F33" s="59"/>
      <c r="G33" s="59"/>
      <c r="H33" s="56"/>
      <c r="I33" s="56"/>
      <c r="J33" s="56"/>
      <c r="K33" s="56"/>
      <c r="L33" s="56"/>
      <c r="M33" s="56"/>
      <c r="N33" s="237" t="s">
        <v>294</v>
      </c>
      <c r="P33" s="60"/>
      <c r="R33" s="3"/>
      <c r="S33" s="3"/>
    </row>
    <row r="34" spans="1:19" ht="16.5" customHeight="1">
      <c r="A34" s="55"/>
      <c r="B34" s="56"/>
      <c r="C34" s="56"/>
      <c r="D34" s="59"/>
      <c r="E34" s="59"/>
      <c r="F34" s="59"/>
      <c r="G34" s="59"/>
      <c r="H34" s="56"/>
      <c r="I34" s="56"/>
      <c r="J34" s="56"/>
      <c r="K34" s="56"/>
      <c r="L34" s="56"/>
      <c r="M34" s="56"/>
      <c r="N34" s="237" t="s">
        <v>295</v>
      </c>
      <c r="P34" s="60"/>
      <c r="R34" s="3"/>
      <c r="S34" s="3"/>
    </row>
    <row r="35" spans="1:19" ht="16.5" customHeight="1">
      <c r="A35" s="55"/>
      <c r="B35" s="56"/>
      <c r="C35" s="56"/>
      <c r="D35" s="59"/>
      <c r="E35" s="59"/>
      <c r="F35" s="59"/>
      <c r="G35" s="59"/>
      <c r="H35" s="56"/>
      <c r="I35" s="56"/>
      <c r="J35" s="56"/>
      <c r="K35" s="56"/>
      <c r="L35" s="56"/>
      <c r="M35" s="56"/>
      <c r="N35" s="237" t="s">
        <v>296</v>
      </c>
      <c r="P35" s="60"/>
      <c r="R35" s="3"/>
      <c r="S35" s="3"/>
    </row>
    <row r="36" spans="1:19" ht="16.5" customHeight="1">
      <c r="A36" s="55"/>
      <c r="B36" s="56"/>
      <c r="C36" s="56"/>
      <c r="D36" s="59"/>
      <c r="E36" s="59"/>
      <c r="F36" s="59"/>
      <c r="G36" s="59"/>
      <c r="H36" s="56"/>
      <c r="I36" s="56"/>
      <c r="J36" s="56"/>
      <c r="K36" s="56"/>
      <c r="L36" s="56"/>
      <c r="M36" s="56"/>
      <c r="N36" s="237"/>
      <c r="P36" s="60"/>
      <c r="R36" s="3"/>
      <c r="S36" s="3"/>
    </row>
    <row r="37" spans="1:19" ht="16.5" customHeight="1">
      <c r="A37" s="55"/>
      <c r="B37" s="56"/>
      <c r="C37" s="56"/>
      <c r="D37" s="59"/>
      <c r="E37" s="59"/>
      <c r="F37" s="59"/>
      <c r="G37" s="59"/>
      <c r="H37" s="56"/>
      <c r="I37" s="56"/>
      <c r="J37" s="56"/>
      <c r="K37" s="56"/>
      <c r="L37" s="56"/>
      <c r="M37" s="56"/>
      <c r="N37" s="237" t="s">
        <v>363</v>
      </c>
      <c r="P37" s="60"/>
      <c r="R37" s="3"/>
      <c r="S37" s="3"/>
    </row>
    <row r="38" spans="1:19" ht="16.5" customHeight="1">
      <c r="A38" s="55"/>
      <c r="B38" s="56"/>
      <c r="C38" s="56"/>
      <c r="D38" s="59"/>
      <c r="E38" s="59"/>
      <c r="F38" s="59"/>
      <c r="G38" s="59"/>
      <c r="H38" s="56"/>
      <c r="I38" s="56"/>
      <c r="J38" s="56"/>
      <c r="K38" s="56"/>
      <c r="L38" s="56"/>
      <c r="M38" s="56"/>
      <c r="N38" s="237" t="s">
        <v>297</v>
      </c>
      <c r="P38" s="60"/>
      <c r="R38" s="3"/>
      <c r="S38" s="3"/>
    </row>
    <row r="39" spans="1:19" ht="16.5" customHeight="1">
      <c r="A39" s="55"/>
      <c r="B39" s="56"/>
      <c r="C39" s="56"/>
      <c r="D39" s="59"/>
      <c r="E39" s="59"/>
      <c r="F39" s="59"/>
      <c r="G39" s="59"/>
      <c r="H39" s="56"/>
      <c r="I39" s="56"/>
      <c r="J39" s="56"/>
      <c r="K39" s="56"/>
      <c r="L39" s="56"/>
      <c r="M39" s="56"/>
      <c r="N39" s="252" t="s">
        <v>250</v>
      </c>
      <c r="P39" s="60"/>
      <c r="R39" s="3"/>
      <c r="S39" s="3"/>
    </row>
    <row r="40" spans="1:19" ht="16.5" customHeight="1">
      <c r="A40" s="55"/>
      <c r="B40" s="56"/>
      <c r="C40" s="56"/>
      <c r="D40" s="59"/>
      <c r="E40" s="59"/>
      <c r="F40" s="59"/>
      <c r="G40" s="59"/>
      <c r="H40" s="56"/>
      <c r="I40" s="56"/>
      <c r="J40" s="56"/>
      <c r="K40" s="56"/>
      <c r="L40" s="56"/>
      <c r="M40" s="56"/>
      <c r="N40" s="252"/>
      <c r="P40" s="60"/>
      <c r="R40" s="3"/>
      <c r="S40" s="3"/>
    </row>
    <row r="41" spans="1:19" ht="16.5" customHeight="1">
      <c r="A41" s="55"/>
      <c r="B41" s="56"/>
      <c r="C41" s="56"/>
      <c r="D41" s="59"/>
      <c r="E41" s="59"/>
      <c r="F41" s="59"/>
      <c r="G41" s="59"/>
      <c r="H41" s="56"/>
      <c r="I41" s="56"/>
      <c r="J41" s="56"/>
      <c r="K41" s="56"/>
      <c r="L41" s="56"/>
      <c r="M41" s="56"/>
      <c r="N41" s="276" t="s">
        <v>366</v>
      </c>
      <c r="P41" s="60"/>
      <c r="R41" s="3"/>
      <c r="S41" s="3"/>
    </row>
    <row r="42" spans="1:19" ht="16.5" customHeight="1">
      <c r="A42" s="122"/>
      <c r="B42" s="123"/>
      <c r="C42" s="123"/>
      <c r="D42" s="124"/>
      <c r="E42" s="124"/>
      <c r="F42" s="124"/>
      <c r="G42" s="124"/>
      <c r="H42" s="123"/>
      <c r="I42" s="123"/>
      <c r="J42" s="123"/>
      <c r="K42" s="123"/>
      <c r="L42" s="123"/>
      <c r="M42" s="123"/>
      <c r="N42" s="373"/>
      <c r="P42" s="60"/>
      <c r="R42" s="3"/>
      <c r="S42" s="3"/>
    </row>
    <row r="43" spans="1:19" ht="0.75" customHeight="1">
      <c r="A43" s="122"/>
      <c r="B43" s="123"/>
      <c r="C43" s="123"/>
      <c r="D43" s="124"/>
      <c r="E43" s="124"/>
      <c r="F43" s="124"/>
      <c r="G43" s="124"/>
      <c r="H43" s="123"/>
      <c r="I43" s="123"/>
      <c r="J43" s="123"/>
      <c r="K43" s="123"/>
      <c r="L43" s="123"/>
      <c r="M43" s="123"/>
      <c r="N43" s="369"/>
      <c r="P43" s="60"/>
      <c r="R43" s="3"/>
      <c r="S43" s="3"/>
    </row>
    <row r="44" spans="1:19" ht="18.75" customHeight="1">
      <c r="A44" s="166" t="s">
        <v>144</v>
      </c>
      <c r="B44" s="374" t="s">
        <v>52</v>
      </c>
      <c r="C44" s="330" t="s">
        <v>252</v>
      </c>
      <c r="D44" s="331"/>
      <c r="E44" s="331"/>
      <c r="F44" s="331">
        <f>SUM(G44:M44)</f>
        <v>1705000</v>
      </c>
      <c r="G44" s="331">
        <v>0</v>
      </c>
      <c r="H44" s="330">
        <v>0</v>
      </c>
      <c r="I44" s="330">
        <v>0</v>
      </c>
      <c r="J44" s="330">
        <v>0</v>
      </c>
      <c r="K44" s="330">
        <v>0</v>
      </c>
      <c r="L44" s="331">
        <v>1705000</v>
      </c>
      <c r="M44" s="330">
        <v>0</v>
      </c>
      <c r="N44" s="375" t="s">
        <v>367</v>
      </c>
      <c r="P44" s="60"/>
      <c r="R44" s="3"/>
      <c r="S44" s="3"/>
    </row>
    <row r="45" spans="1:19" ht="18.75" customHeight="1">
      <c r="A45" s="55"/>
      <c r="B45" s="63" t="s">
        <v>135</v>
      </c>
      <c r="C45" s="56"/>
      <c r="D45" s="59"/>
      <c r="E45" s="59"/>
      <c r="F45" s="59"/>
      <c r="G45" s="59"/>
      <c r="H45" s="56"/>
      <c r="I45" s="56"/>
      <c r="J45" s="56"/>
      <c r="K45" s="56"/>
      <c r="L45" s="59"/>
      <c r="M45" s="56"/>
      <c r="N45" s="370" t="s">
        <v>368</v>
      </c>
      <c r="P45" s="60"/>
      <c r="R45" s="3"/>
      <c r="S45" s="3"/>
    </row>
    <row r="46" spans="1:19" ht="16.5" customHeight="1">
      <c r="A46" s="55"/>
      <c r="B46" s="63"/>
      <c r="C46" s="56"/>
      <c r="D46" s="59"/>
      <c r="E46" s="59"/>
      <c r="F46" s="59"/>
      <c r="G46" s="59"/>
      <c r="H46" s="56"/>
      <c r="I46" s="56"/>
      <c r="J46" s="56"/>
      <c r="K46" s="56"/>
      <c r="L46" s="56"/>
      <c r="M46" s="56"/>
      <c r="N46" s="370"/>
      <c r="P46" s="60"/>
      <c r="R46" s="3"/>
      <c r="S46" s="3"/>
    </row>
    <row r="47" spans="1:19" ht="16.5" customHeight="1">
      <c r="A47" s="55"/>
      <c r="B47" s="56"/>
      <c r="C47" s="56" t="s">
        <v>39</v>
      </c>
      <c r="D47" s="59"/>
      <c r="E47" s="59"/>
      <c r="F47" s="59"/>
      <c r="G47" s="59"/>
      <c r="H47" s="56"/>
      <c r="I47" s="56"/>
      <c r="J47" s="56"/>
      <c r="K47" s="56"/>
      <c r="L47" s="56" t="s">
        <v>39</v>
      </c>
      <c r="M47" s="56"/>
      <c r="N47" s="272" t="s">
        <v>364</v>
      </c>
      <c r="P47" s="60"/>
      <c r="R47" s="3"/>
      <c r="S47" s="3"/>
    </row>
    <row r="48" spans="1:19" ht="16.5" customHeight="1">
      <c r="A48" s="55"/>
      <c r="B48" s="56"/>
      <c r="C48" s="56"/>
      <c r="D48" s="59"/>
      <c r="E48" s="59"/>
      <c r="F48" s="59"/>
      <c r="G48" s="59"/>
      <c r="H48" s="56"/>
      <c r="I48" s="56"/>
      <c r="J48" s="56"/>
      <c r="K48" s="56"/>
      <c r="L48" s="56"/>
      <c r="M48" s="56"/>
      <c r="N48" s="273" t="s">
        <v>177</v>
      </c>
      <c r="P48" s="60"/>
      <c r="R48" s="3"/>
      <c r="S48" s="3"/>
    </row>
    <row r="49" spans="1:19" ht="18" customHeight="1">
      <c r="A49" s="55"/>
      <c r="B49" s="56"/>
      <c r="C49" s="56"/>
      <c r="D49" s="59"/>
      <c r="E49" s="59"/>
      <c r="F49" s="59"/>
      <c r="G49" s="59"/>
      <c r="H49" s="56"/>
      <c r="I49" s="56"/>
      <c r="J49" s="56"/>
      <c r="K49" s="56"/>
      <c r="L49" s="56"/>
      <c r="M49" s="56"/>
      <c r="N49" s="273" t="s">
        <v>178</v>
      </c>
      <c r="P49" s="60"/>
      <c r="R49" s="3"/>
      <c r="S49" s="3"/>
    </row>
    <row r="50" spans="1:19" ht="17.25" customHeight="1">
      <c r="A50" s="55"/>
      <c r="B50" s="56" t="s">
        <v>39</v>
      </c>
      <c r="C50" s="56"/>
      <c r="D50" s="59"/>
      <c r="E50" s="59"/>
      <c r="F50" s="59"/>
      <c r="G50" s="59"/>
      <c r="H50" s="56"/>
      <c r="I50" s="56"/>
      <c r="J50" s="56"/>
      <c r="K50" s="56" t="s">
        <v>39</v>
      </c>
      <c r="L50" s="56"/>
      <c r="M50" s="56"/>
      <c r="N50" s="273" t="s">
        <v>171</v>
      </c>
      <c r="P50" s="60"/>
      <c r="R50" s="3"/>
      <c r="S50" s="3"/>
    </row>
    <row r="51" spans="1:19" ht="13.5" customHeight="1">
      <c r="A51" s="55"/>
      <c r="B51" s="56"/>
      <c r="C51" s="56"/>
      <c r="D51" s="59"/>
      <c r="E51" s="59"/>
      <c r="F51" s="59"/>
      <c r="G51" s="59"/>
      <c r="H51" s="56"/>
      <c r="I51" s="56"/>
      <c r="J51" s="56"/>
      <c r="K51" s="56"/>
      <c r="L51" s="56"/>
      <c r="M51" s="56" t="s">
        <v>39</v>
      </c>
      <c r="N51" s="361" t="s">
        <v>179</v>
      </c>
      <c r="P51" s="60"/>
      <c r="R51" s="3"/>
      <c r="S51" s="3"/>
    </row>
    <row r="52" spans="1:19" ht="13.5" customHeight="1">
      <c r="A52" s="55"/>
      <c r="B52" s="56"/>
      <c r="C52" s="56"/>
      <c r="D52" s="59"/>
      <c r="E52" s="59"/>
      <c r="F52" s="59"/>
      <c r="G52" s="59"/>
      <c r="H52" s="56"/>
      <c r="I52" s="56"/>
      <c r="J52" s="56"/>
      <c r="K52" s="56"/>
      <c r="L52" s="56"/>
      <c r="M52" s="56"/>
      <c r="N52" s="361"/>
      <c r="P52" s="60"/>
      <c r="R52" s="3"/>
      <c r="S52" s="3"/>
    </row>
    <row r="53" spans="1:19" ht="12.75">
      <c r="A53" s="55"/>
      <c r="B53" s="56"/>
      <c r="C53" s="56"/>
      <c r="D53" s="59"/>
      <c r="E53" s="59"/>
      <c r="F53" s="59"/>
      <c r="G53" s="59"/>
      <c r="H53" s="56"/>
      <c r="I53" s="56"/>
      <c r="J53" s="56"/>
      <c r="K53" s="56"/>
      <c r="L53" s="56"/>
      <c r="M53" s="56"/>
      <c r="N53" s="275" t="s">
        <v>363</v>
      </c>
      <c r="P53" s="60"/>
      <c r="R53" s="3"/>
      <c r="S53" s="3"/>
    </row>
    <row r="54" spans="1:19" ht="12.75">
      <c r="A54" s="55"/>
      <c r="B54" s="56"/>
      <c r="C54" s="56"/>
      <c r="D54" s="59"/>
      <c r="E54" s="59"/>
      <c r="F54" s="59"/>
      <c r="G54" s="59"/>
      <c r="H54" s="56"/>
      <c r="I54" s="56"/>
      <c r="J54" s="56"/>
      <c r="K54" s="56"/>
      <c r="L54" s="56"/>
      <c r="M54" s="56"/>
      <c r="N54" s="275"/>
      <c r="P54" s="60"/>
      <c r="R54" s="3"/>
      <c r="S54" s="3"/>
    </row>
    <row r="55" spans="1:19" ht="12.75">
      <c r="A55" s="55"/>
      <c r="B55" s="56"/>
      <c r="C55" s="56"/>
      <c r="D55" s="59"/>
      <c r="E55" s="59"/>
      <c r="F55" s="59"/>
      <c r="G55" s="59"/>
      <c r="H55" s="56"/>
      <c r="I55" s="56"/>
      <c r="J55" s="56"/>
      <c r="K55" s="56"/>
      <c r="L55" s="56"/>
      <c r="M55" s="56"/>
      <c r="N55" s="251" t="s">
        <v>298</v>
      </c>
      <c r="P55" s="60"/>
      <c r="R55" s="3"/>
      <c r="S55" s="3"/>
    </row>
    <row r="56" spans="1:19" ht="13.5" customHeight="1">
      <c r="A56" s="55"/>
      <c r="B56" s="56"/>
      <c r="C56" s="56"/>
      <c r="D56" s="59"/>
      <c r="E56" s="59"/>
      <c r="F56" s="59"/>
      <c r="G56" s="59"/>
      <c r="H56" s="56"/>
      <c r="I56" s="56"/>
      <c r="J56" s="56"/>
      <c r="K56" s="56"/>
      <c r="L56" s="56"/>
      <c r="M56" s="56"/>
      <c r="N56" s="274" t="s">
        <v>180</v>
      </c>
      <c r="P56" s="60"/>
      <c r="R56" s="3"/>
      <c r="S56" s="3"/>
    </row>
    <row r="57" spans="1:19" ht="13.5" customHeight="1">
      <c r="A57" s="55"/>
      <c r="B57" s="56"/>
      <c r="C57" s="56"/>
      <c r="D57" s="59"/>
      <c r="E57" s="59"/>
      <c r="F57" s="59"/>
      <c r="G57" s="59"/>
      <c r="H57" s="56"/>
      <c r="I57" s="56"/>
      <c r="J57" s="56"/>
      <c r="K57" s="56"/>
      <c r="L57" s="56"/>
      <c r="M57" s="56"/>
      <c r="N57" s="274" t="s">
        <v>170</v>
      </c>
      <c r="P57" s="60"/>
      <c r="R57" s="3"/>
      <c r="S57" s="3"/>
    </row>
    <row r="58" spans="1:19" ht="13.5" customHeight="1">
      <c r="A58" s="55"/>
      <c r="B58" s="56"/>
      <c r="C58" s="56"/>
      <c r="D58" s="59"/>
      <c r="E58" s="59"/>
      <c r="F58" s="59"/>
      <c r="G58" s="59"/>
      <c r="H58" s="56"/>
      <c r="I58" s="56"/>
      <c r="J58" s="56"/>
      <c r="K58" s="56"/>
      <c r="L58" s="56"/>
      <c r="M58" s="56"/>
      <c r="N58" s="274" t="s">
        <v>181</v>
      </c>
      <c r="P58" s="60"/>
      <c r="R58" s="3"/>
      <c r="S58" s="3"/>
    </row>
    <row r="59" spans="1:19" ht="13.5" customHeight="1">
      <c r="A59" s="55"/>
      <c r="B59" s="56"/>
      <c r="C59" s="56"/>
      <c r="D59" s="59"/>
      <c r="E59" s="59"/>
      <c r="F59" s="59"/>
      <c r="G59" s="59"/>
      <c r="H59" s="56"/>
      <c r="I59" s="56"/>
      <c r="J59" s="56"/>
      <c r="K59" s="56"/>
      <c r="L59" s="56"/>
      <c r="M59" s="56"/>
      <c r="N59" s="251"/>
      <c r="P59" s="60"/>
      <c r="R59" s="3"/>
      <c r="S59" s="3"/>
    </row>
    <row r="60" spans="1:19" ht="13.5" customHeight="1">
      <c r="A60" s="55"/>
      <c r="B60" s="56"/>
      <c r="C60" s="56"/>
      <c r="D60" s="59"/>
      <c r="E60" s="59"/>
      <c r="F60" s="59"/>
      <c r="G60" s="59"/>
      <c r="H60" s="56"/>
      <c r="I60" s="56"/>
      <c r="J60" s="56"/>
      <c r="K60" s="56"/>
      <c r="L60" s="56"/>
      <c r="M60" s="56"/>
      <c r="N60" s="276" t="s">
        <v>365</v>
      </c>
      <c r="P60" s="60"/>
      <c r="R60" s="3"/>
      <c r="S60" s="3"/>
    </row>
    <row r="61" spans="1:19" ht="13.5" customHeight="1">
      <c r="A61" s="55"/>
      <c r="B61" s="56"/>
      <c r="C61" s="56"/>
      <c r="D61" s="59"/>
      <c r="E61" s="59"/>
      <c r="F61" s="59"/>
      <c r="G61" s="59"/>
      <c r="H61" s="56"/>
      <c r="I61" s="56"/>
      <c r="J61" s="56"/>
      <c r="K61" s="56"/>
      <c r="L61" s="56"/>
      <c r="M61" s="56"/>
      <c r="N61" s="277"/>
      <c r="P61" s="60"/>
      <c r="R61" s="3"/>
      <c r="S61" s="3"/>
    </row>
    <row r="62" spans="1:19" ht="12.75">
      <c r="A62" s="189"/>
      <c r="B62" s="56"/>
      <c r="C62" s="56"/>
      <c r="D62" s="59"/>
      <c r="E62" s="59"/>
      <c r="F62" s="59"/>
      <c r="G62" s="59"/>
      <c r="H62" s="56"/>
      <c r="I62" s="56"/>
      <c r="J62" s="56"/>
      <c r="K62" s="56"/>
      <c r="L62" s="56"/>
      <c r="M62" s="56"/>
      <c r="N62" s="277"/>
      <c r="P62" s="60"/>
      <c r="R62" s="3"/>
      <c r="S62" s="3"/>
    </row>
    <row r="63" spans="1:19" ht="12.75">
      <c r="A63" s="278" t="s">
        <v>145</v>
      </c>
      <c r="B63" s="192" t="s">
        <v>172</v>
      </c>
      <c r="C63" s="185" t="s">
        <v>261</v>
      </c>
      <c r="D63" s="184">
        <v>730000</v>
      </c>
      <c r="E63" s="184">
        <v>29426</v>
      </c>
      <c r="F63" s="184">
        <f>SUM(G63:M63)</f>
        <v>700000</v>
      </c>
      <c r="G63" s="184">
        <v>700000</v>
      </c>
      <c r="H63" s="185"/>
      <c r="I63" s="185"/>
      <c r="J63" s="185"/>
      <c r="K63" s="185"/>
      <c r="L63" s="185"/>
      <c r="M63" s="185"/>
      <c r="N63" s="279" t="s">
        <v>91</v>
      </c>
      <c r="P63" s="60"/>
      <c r="R63" s="3"/>
      <c r="S63" s="3"/>
    </row>
    <row r="64" spans="1:19" ht="12.75">
      <c r="A64" s="55"/>
      <c r="B64" s="56" t="s">
        <v>173</v>
      </c>
      <c r="C64" s="56"/>
      <c r="D64" s="59"/>
      <c r="E64" s="59"/>
      <c r="F64" s="59"/>
      <c r="G64" s="59"/>
      <c r="H64" s="56"/>
      <c r="I64" s="56"/>
      <c r="J64" s="56"/>
      <c r="K64" s="56"/>
      <c r="L64" s="56"/>
      <c r="M64" s="56"/>
      <c r="N64" s="280"/>
      <c r="P64" s="60"/>
      <c r="R64" s="3"/>
      <c r="S64" s="3"/>
    </row>
    <row r="65" spans="1:21" ht="12.75">
      <c r="A65" s="122"/>
      <c r="B65" s="187"/>
      <c r="C65" s="187"/>
      <c r="D65" s="186"/>
      <c r="E65" s="186"/>
      <c r="F65" s="186"/>
      <c r="G65" s="186"/>
      <c r="H65" s="187"/>
      <c r="I65" s="187"/>
      <c r="J65" s="187"/>
      <c r="K65" s="187"/>
      <c r="L65" s="187"/>
      <c r="M65" s="187"/>
      <c r="N65" s="281"/>
      <c r="T65" s="3"/>
      <c r="U65" s="3"/>
    </row>
    <row r="66" spans="1:21" ht="12.75">
      <c r="A66" s="55" t="s">
        <v>146</v>
      </c>
      <c r="B66" s="56" t="s">
        <v>69</v>
      </c>
      <c r="C66" s="56" t="s">
        <v>262</v>
      </c>
      <c r="D66" s="59">
        <v>940000</v>
      </c>
      <c r="E66" s="59">
        <v>39000</v>
      </c>
      <c r="F66" s="152">
        <f>SUM(G66:M66)</f>
        <v>300000</v>
      </c>
      <c r="G66" s="59">
        <v>300000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32">
        <v>0</v>
      </c>
      <c r="N66" s="244" t="s">
        <v>91</v>
      </c>
      <c r="U66" s="3"/>
    </row>
    <row r="67" spans="1:14" ht="12.75">
      <c r="A67" s="55"/>
      <c r="B67" s="56" t="s">
        <v>135</v>
      </c>
      <c r="C67" s="32"/>
      <c r="D67" s="56"/>
      <c r="E67" s="61"/>
      <c r="F67" s="80"/>
      <c r="G67" s="32"/>
      <c r="H67" s="56"/>
      <c r="I67" s="61"/>
      <c r="J67" s="56"/>
      <c r="K67" s="56"/>
      <c r="L67" s="56"/>
      <c r="M67" s="32"/>
      <c r="N67" s="244" t="s">
        <v>374</v>
      </c>
    </row>
    <row r="68" spans="1:14" ht="12.75">
      <c r="A68" s="55"/>
      <c r="B68" s="33"/>
      <c r="C68" s="32"/>
      <c r="D68" s="32"/>
      <c r="E68" s="92"/>
      <c r="F68" s="81"/>
      <c r="G68" s="32"/>
      <c r="H68" s="32"/>
      <c r="I68" s="93"/>
      <c r="J68" s="32"/>
      <c r="K68" s="32"/>
      <c r="L68" s="32"/>
      <c r="M68" s="32"/>
      <c r="N68" s="244"/>
    </row>
    <row r="69" spans="1:14" ht="12.75">
      <c r="A69" s="45"/>
      <c r="B69" s="119"/>
      <c r="C69" s="114"/>
      <c r="D69" s="114"/>
      <c r="E69" s="114"/>
      <c r="F69" s="153"/>
      <c r="G69" s="114"/>
      <c r="H69" s="114"/>
      <c r="I69" s="114"/>
      <c r="J69" s="114"/>
      <c r="K69" s="114"/>
      <c r="L69" s="114"/>
      <c r="M69" s="183"/>
      <c r="N69" s="282"/>
    </row>
    <row r="70" spans="1:14" ht="12.75">
      <c r="A70" s="39" t="s">
        <v>147</v>
      </c>
      <c r="B70" s="33" t="s">
        <v>68</v>
      </c>
      <c r="C70" s="41" t="s">
        <v>252</v>
      </c>
      <c r="D70" s="120"/>
      <c r="E70" s="120"/>
      <c r="F70" s="154">
        <f>SUM(G70:M70)</f>
        <v>500000</v>
      </c>
      <c r="G70" s="172">
        <v>0</v>
      </c>
      <c r="H70" s="41">
        <v>0</v>
      </c>
      <c r="I70" s="41">
        <v>0</v>
      </c>
      <c r="J70" s="41">
        <v>0</v>
      </c>
      <c r="K70" s="41">
        <v>0</v>
      </c>
      <c r="L70" s="120">
        <v>500000</v>
      </c>
      <c r="M70" s="120">
        <v>0</v>
      </c>
      <c r="N70" s="283" t="s">
        <v>154</v>
      </c>
    </row>
    <row r="71" spans="1:14" ht="12.75">
      <c r="A71" s="39"/>
      <c r="B71" s="33" t="s">
        <v>53</v>
      </c>
      <c r="C71" s="41"/>
      <c r="D71" s="41"/>
      <c r="E71" s="41"/>
      <c r="F71" s="177"/>
      <c r="G71" s="41"/>
      <c r="H71" s="41"/>
      <c r="I71" s="41"/>
      <c r="J71" s="41"/>
      <c r="K71" s="41"/>
      <c r="L71" s="41"/>
      <c r="M71" s="41"/>
      <c r="N71" s="284"/>
    </row>
    <row r="72" spans="1:14" ht="12.75">
      <c r="A72" s="45"/>
      <c r="B72" s="123"/>
      <c r="C72" s="114"/>
      <c r="D72" s="114"/>
      <c r="E72" s="114"/>
      <c r="F72" s="371"/>
      <c r="G72" s="372"/>
      <c r="H72" s="114"/>
      <c r="I72" s="114"/>
      <c r="J72" s="114"/>
      <c r="K72" s="114"/>
      <c r="L72" s="114"/>
      <c r="M72" s="114"/>
      <c r="N72" s="289" t="s">
        <v>370</v>
      </c>
    </row>
    <row r="73" spans="1:14" ht="15" customHeight="1">
      <c r="A73" s="39" t="s">
        <v>150</v>
      </c>
      <c r="B73" s="33" t="s">
        <v>68</v>
      </c>
      <c r="C73" s="41" t="s">
        <v>252</v>
      </c>
      <c r="D73" s="41"/>
      <c r="E73" s="41"/>
      <c r="F73" s="178">
        <f>SUM(G73:M73)</f>
        <v>2375000</v>
      </c>
      <c r="G73" s="120">
        <v>0</v>
      </c>
      <c r="H73" s="41">
        <v>0</v>
      </c>
      <c r="I73" s="41">
        <v>0</v>
      </c>
      <c r="J73" s="41">
        <v>0</v>
      </c>
      <c r="K73" s="41">
        <v>0</v>
      </c>
      <c r="L73" s="120">
        <v>2375000</v>
      </c>
      <c r="M73" s="41">
        <v>0</v>
      </c>
      <c r="N73" s="283" t="s">
        <v>364</v>
      </c>
    </row>
    <row r="74" spans="1:14" ht="15" customHeight="1">
      <c r="A74" s="39"/>
      <c r="B74" s="33" t="s">
        <v>135</v>
      </c>
      <c r="C74" s="41"/>
      <c r="D74" s="41"/>
      <c r="E74" s="41"/>
      <c r="F74" s="178"/>
      <c r="G74" s="120"/>
      <c r="H74" s="41"/>
      <c r="I74" s="41"/>
      <c r="J74" s="41"/>
      <c r="K74" s="41"/>
      <c r="L74" s="41"/>
      <c r="M74" s="41"/>
      <c r="N74" s="284"/>
    </row>
    <row r="75" spans="1:14" ht="12.75">
      <c r="A75" s="39"/>
      <c r="B75" s="33" t="s">
        <v>39</v>
      </c>
      <c r="C75" s="41"/>
      <c r="D75" s="41"/>
      <c r="E75" s="41"/>
      <c r="F75" s="37"/>
      <c r="G75" s="41"/>
      <c r="H75" s="41"/>
      <c r="I75" s="41"/>
      <c r="J75" s="41"/>
      <c r="K75" s="41"/>
      <c r="L75" s="41"/>
      <c r="M75" s="41"/>
      <c r="N75" s="285" t="s">
        <v>138</v>
      </c>
    </row>
    <row r="76" spans="1:14" ht="15.75" customHeight="1">
      <c r="A76" s="39"/>
      <c r="B76" s="33"/>
      <c r="C76" s="41" t="s">
        <v>39</v>
      </c>
      <c r="D76" s="41"/>
      <c r="E76" s="41"/>
      <c r="F76" s="37"/>
      <c r="G76" s="41"/>
      <c r="H76" s="41"/>
      <c r="I76" s="41"/>
      <c r="J76" s="41"/>
      <c r="K76" s="41"/>
      <c r="L76" s="41"/>
      <c r="M76" s="41"/>
      <c r="N76" s="284" t="s">
        <v>183</v>
      </c>
    </row>
    <row r="77" spans="1:14" ht="12.75">
      <c r="A77" s="39"/>
      <c r="B77" s="33"/>
      <c r="C77" s="41"/>
      <c r="D77" s="41"/>
      <c r="E77" s="41"/>
      <c r="F77" s="37"/>
      <c r="G77" s="41"/>
      <c r="H77" s="41"/>
      <c r="I77" s="41"/>
      <c r="J77" s="41"/>
      <c r="K77" s="41"/>
      <c r="L77" s="41"/>
      <c r="M77" s="41"/>
      <c r="N77" s="284" t="s">
        <v>251</v>
      </c>
    </row>
    <row r="78" spans="1:14" ht="12.75" customHeight="1">
      <c r="A78" s="39"/>
      <c r="B78" s="33" t="s">
        <v>39</v>
      </c>
      <c r="C78" s="41"/>
      <c r="D78" s="41"/>
      <c r="E78" s="41"/>
      <c r="F78" s="37"/>
      <c r="G78" s="41"/>
      <c r="H78" s="41"/>
      <c r="I78" s="41"/>
      <c r="J78" s="41"/>
      <c r="K78" s="41"/>
      <c r="L78" s="41"/>
      <c r="M78" s="41"/>
      <c r="N78" s="285" t="s">
        <v>375</v>
      </c>
    </row>
    <row r="79" spans="1:14" ht="12.75" customHeight="1">
      <c r="A79" s="39"/>
      <c r="B79" s="33"/>
      <c r="C79" s="41"/>
      <c r="D79" s="41"/>
      <c r="E79" s="41"/>
      <c r="F79" s="37"/>
      <c r="G79" s="41"/>
      <c r="H79" s="41"/>
      <c r="I79" s="41"/>
      <c r="J79" s="41"/>
      <c r="K79" s="41"/>
      <c r="L79" s="41"/>
      <c r="M79" s="41"/>
      <c r="N79" s="286"/>
    </row>
    <row r="80" spans="1:14" ht="12.75">
      <c r="A80" s="39"/>
      <c r="B80" s="33"/>
      <c r="C80" s="41"/>
      <c r="D80" s="41"/>
      <c r="E80" s="41"/>
      <c r="F80" s="37"/>
      <c r="G80" s="41"/>
      <c r="H80" s="41"/>
      <c r="I80" s="41"/>
      <c r="J80" s="41"/>
      <c r="K80" s="41"/>
      <c r="L80" s="41"/>
      <c r="M80" s="41"/>
      <c r="N80" s="283" t="s">
        <v>155</v>
      </c>
    </row>
    <row r="81" spans="1:14" ht="12.75">
      <c r="A81" s="39"/>
      <c r="B81" s="33"/>
      <c r="C81" s="41"/>
      <c r="D81" s="41"/>
      <c r="E81" s="41"/>
      <c r="F81" s="37"/>
      <c r="G81" s="41"/>
      <c r="H81" s="41"/>
      <c r="I81" s="41"/>
      <c r="J81" s="41"/>
      <c r="K81" s="41"/>
      <c r="L81" s="41"/>
      <c r="M81" s="41"/>
      <c r="N81" s="246"/>
    </row>
    <row r="82" spans="1:14" ht="17.25" customHeight="1">
      <c r="A82" s="39"/>
      <c r="B82" s="33"/>
      <c r="C82" s="41"/>
      <c r="D82" s="41"/>
      <c r="E82" s="41"/>
      <c r="F82" s="37"/>
      <c r="G82" s="41"/>
      <c r="H82" s="41"/>
      <c r="I82" s="41"/>
      <c r="J82" s="41"/>
      <c r="K82" s="41"/>
      <c r="L82" s="41"/>
      <c r="M82" s="41"/>
      <c r="N82" s="246" t="s">
        <v>182</v>
      </c>
    </row>
    <row r="83" spans="1:14" ht="12.75">
      <c r="A83" s="39"/>
      <c r="B83" s="33"/>
      <c r="C83" s="41"/>
      <c r="D83" s="41"/>
      <c r="E83" s="41"/>
      <c r="F83" s="37"/>
      <c r="G83" s="41"/>
      <c r="H83" s="41"/>
      <c r="I83" s="41"/>
      <c r="J83" s="41"/>
      <c r="K83" s="41"/>
      <c r="L83" s="41"/>
      <c r="M83" s="41"/>
      <c r="N83" s="246" t="s">
        <v>139</v>
      </c>
    </row>
    <row r="84" spans="1:14" ht="12.75">
      <c r="A84" s="39"/>
      <c r="B84" s="33"/>
      <c r="C84" s="41"/>
      <c r="D84" s="41"/>
      <c r="E84" s="41"/>
      <c r="F84" s="37"/>
      <c r="G84" s="41"/>
      <c r="H84" s="41"/>
      <c r="I84" s="41"/>
      <c r="J84" s="41"/>
      <c r="K84" s="41"/>
      <c r="L84" s="41"/>
      <c r="M84" s="41"/>
      <c r="N84" s="287" t="s">
        <v>167</v>
      </c>
    </row>
    <row r="85" spans="1:14" ht="12.75">
      <c r="A85" s="39"/>
      <c r="B85" s="33"/>
      <c r="C85" s="41"/>
      <c r="D85" s="41"/>
      <c r="E85" s="41"/>
      <c r="F85" s="37"/>
      <c r="G85" s="41"/>
      <c r="H85" s="41"/>
      <c r="I85" s="41"/>
      <c r="J85" s="41"/>
      <c r="K85" s="41"/>
      <c r="L85" s="41"/>
      <c r="M85" s="41"/>
      <c r="N85" s="287" t="s">
        <v>327</v>
      </c>
    </row>
    <row r="86" spans="1:14" ht="12.75">
      <c r="A86" s="66"/>
      <c r="B86" s="190"/>
      <c r="C86" s="181"/>
      <c r="D86" s="181"/>
      <c r="E86" s="181"/>
      <c r="F86" s="191"/>
      <c r="G86" s="181"/>
      <c r="H86" s="181"/>
      <c r="I86" s="181"/>
      <c r="J86" s="181"/>
      <c r="K86" s="181"/>
      <c r="L86" s="181"/>
      <c r="M86" s="181"/>
      <c r="N86" s="288" t="s">
        <v>39</v>
      </c>
    </row>
    <row r="87" spans="1:14" ht="12.75">
      <c r="A87" s="39" t="s">
        <v>151</v>
      </c>
      <c r="B87" s="63" t="s">
        <v>81</v>
      </c>
      <c r="C87" s="40" t="s">
        <v>152</v>
      </c>
      <c r="D87" s="43">
        <v>1351300</v>
      </c>
      <c r="E87" s="43">
        <v>1360</v>
      </c>
      <c r="F87" s="148">
        <f>SUM(G87:M87)</f>
        <v>150000</v>
      </c>
      <c r="G87" s="43">
        <v>150000</v>
      </c>
      <c r="H87" s="40">
        <v>0</v>
      </c>
      <c r="I87" s="40">
        <v>0</v>
      </c>
      <c r="J87" s="40">
        <v>0</v>
      </c>
      <c r="K87" s="40">
        <v>0</v>
      </c>
      <c r="L87" s="43">
        <v>0</v>
      </c>
      <c r="M87" s="40">
        <v>0</v>
      </c>
      <c r="N87" s="248" t="s">
        <v>75</v>
      </c>
    </row>
    <row r="88" spans="1:14" ht="12.75">
      <c r="A88" s="24"/>
      <c r="B88" s="40" t="s">
        <v>53</v>
      </c>
      <c r="C88" s="68"/>
      <c r="D88" s="40"/>
      <c r="E88" s="40"/>
      <c r="F88" s="148"/>
      <c r="G88" s="40"/>
      <c r="H88" s="40"/>
      <c r="I88" s="40"/>
      <c r="J88" s="40"/>
      <c r="K88" s="40"/>
      <c r="L88" s="40"/>
      <c r="M88" s="40"/>
      <c r="N88" s="285"/>
    </row>
    <row r="89" spans="1:14" ht="12.75">
      <c r="A89" s="45"/>
      <c r="B89" s="111"/>
      <c r="C89" s="46"/>
      <c r="D89" s="46"/>
      <c r="E89" s="46"/>
      <c r="F89" s="151"/>
      <c r="G89" s="46"/>
      <c r="H89" s="46"/>
      <c r="I89" s="46"/>
      <c r="J89" s="46"/>
      <c r="K89" s="46"/>
      <c r="L89" s="113"/>
      <c r="M89" s="114"/>
      <c r="N89" s="289"/>
    </row>
    <row r="90" spans="1:14" ht="12.75">
      <c r="A90" s="39" t="s">
        <v>231</v>
      </c>
      <c r="B90" s="65" t="s">
        <v>72</v>
      </c>
      <c r="C90" s="40" t="s">
        <v>96</v>
      </c>
      <c r="D90" s="43">
        <v>5195700</v>
      </c>
      <c r="E90" s="43">
        <v>195700</v>
      </c>
      <c r="F90" s="148">
        <f>SUM(G90:M90)</f>
        <v>4000000</v>
      </c>
      <c r="G90" s="43">
        <v>4000000</v>
      </c>
      <c r="H90" s="40">
        <v>0</v>
      </c>
      <c r="I90" s="40">
        <v>0</v>
      </c>
      <c r="J90" s="40">
        <v>0</v>
      </c>
      <c r="K90" s="40">
        <v>0</v>
      </c>
      <c r="L90" s="56">
        <v>0</v>
      </c>
      <c r="M90" s="41">
        <v>0</v>
      </c>
      <c r="N90" s="285" t="s">
        <v>94</v>
      </c>
    </row>
    <row r="91" spans="1:14" ht="12.75">
      <c r="A91" s="39"/>
      <c r="B91" s="63" t="s">
        <v>73</v>
      </c>
      <c r="C91" s="40"/>
      <c r="D91" s="40"/>
      <c r="E91" s="40"/>
      <c r="F91" s="148"/>
      <c r="G91" s="40"/>
      <c r="H91" s="40"/>
      <c r="I91" s="40"/>
      <c r="J91" s="40"/>
      <c r="K91" s="40"/>
      <c r="L91" s="23"/>
      <c r="M91" s="41"/>
      <c r="N91" s="285" t="s">
        <v>156</v>
      </c>
    </row>
    <row r="92" spans="1:14" ht="12.75">
      <c r="A92" s="39"/>
      <c r="B92" s="63" t="s">
        <v>74</v>
      </c>
      <c r="C92" s="40"/>
      <c r="D92" s="40"/>
      <c r="E92" s="40"/>
      <c r="F92" s="148"/>
      <c r="G92" s="40"/>
      <c r="H92" s="40"/>
      <c r="I92" s="40"/>
      <c r="J92" s="40"/>
      <c r="K92" s="40"/>
      <c r="L92" s="23"/>
      <c r="M92" s="41"/>
      <c r="N92" s="285" t="s">
        <v>157</v>
      </c>
    </row>
    <row r="93" spans="1:14" ht="12.75">
      <c r="A93" s="39"/>
      <c r="B93" s="64" t="s">
        <v>110</v>
      </c>
      <c r="C93" s="40"/>
      <c r="D93" s="40"/>
      <c r="E93" s="40"/>
      <c r="F93" s="148"/>
      <c r="G93" s="40"/>
      <c r="H93" s="40"/>
      <c r="I93" s="40"/>
      <c r="J93" s="40"/>
      <c r="K93" s="40"/>
      <c r="L93" s="23"/>
      <c r="M93" s="41"/>
      <c r="N93" s="285" t="s">
        <v>158</v>
      </c>
    </row>
    <row r="94" spans="1:14" ht="12.75">
      <c r="A94" s="39"/>
      <c r="B94" s="63" t="s">
        <v>135</v>
      </c>
      <c r="C94" s="40"/>
      <c r="D94" s="40"/>
      <c r="E94" s="40"/>
      <c r="F94" s="148"/>
      <c r="G94" s="40"/>
      <c r="H94" s="40"/>
      <c r="I94" s="40"/>
      <c r="J94" s="40"/>
      <c r="K94" s="40"/>
      <c r="L94" s="23"/>
      <c r="M94" s="41"/>
      <c r="N94" s="285"/>
    </row>
    <row r="95" spans="1:14" ht="12.75">
      <c r="A95" s="45"/>
      <c r="B95" s="111"/>
      <c r="C95" s="46"/>
      <c r="D95" s="46"/>
      <c r="E95" s="46"/>
      <c r="F95" s="151"/>
      <c r="G95" s="46"/>
      <c r="H95" s="46"/>
      <c r="I95" s="46"/>
      <c r="J95" s="46"/>
      <c r="K95" s="46"/>
      <c r="L95" s="115"/>
      <c r="M95" s="114"/>
      <c r="N95" s="289"/>
    </row>
    <row r="96" spans="1:14" ht="12.75">
      <c r="A96" s="39" t="s">
        <v>153</v>
      </c>
      <c r="B96" s="44" t="s">
        <v>82</v>
      </c>
      <c r="C96" s="40" t="s">
        <v>159</v>
      </c>
      <c r="D96" s="40"/>
      <c r="E96" s="43">
        <v>34160</v>
      </c>
      <c r="F96" s="148">
        <f>SUM(G96:M96)</f>
        <v>50000</v>
      </c>
      <c r="G96" s="43">
        <v>50000</v>
      </c>
      <c r="H96" s="40">
        <v>0</v>
      </c>
      <c r="I96" s="40">
        <v>0</v>
      </c>
      <c r="J96" s="40">
        <v>0</v>
      </c>
      <c r="K96" s="40">
        <v>0</v>
      </c>
      <c r="L96" s="56">
        <v>0</v>
      </c>
      <c r="M96" s="41">
        <v>0</v>
      </c>
      <c r="N96" s="285" t="s">
        <v>116</v>
      </c>
    </row>
    <row r="97" spans="1:14" ht="12.75">
      <c r="A97" s="39"/>
      <c r="B97" s="63" t="s">
        <v>135</v>
      </c>
      <c r="C97" s="40"/>
      <c r="D97" s="40"/>
      <c r="E97" s="40"/>
      <c r="F97" s="43"/>
      <c r="G97" s="40"/>
      <c r="H97" s="40"/>
      <c r="I97" s="40"/>
      <c r="J97" s="40"/>
      <c r="K97" s="40"/>
      <c r="L97" s="23"/>
      <c r="M97" s="41"/>
      <c r="N97" s="285"/>
    </row>
    <row r="98" spans="1:14" ht="12.75">
      <c r="A98" s="45"/>
      <c r="B98" s="111"/>
      <c r="C98" s="46"/>
      <c r="D98" s="46"/>
      <c r="E98" s="46"/>
      <c r="F98" s="112"/>
      <c r="G98" s="46"/>
      <c r="H98" s="46"/>
      <c r="I98" s="46"/>
      <c r="J98" s="46"/>
      <c r="K98" s="46"/>
      <c r="L98" s="113"/>
      <c r="M98" s="114"/>
      <c r="N98" s="290"/>
    </row>
    <row r="99" spans="1:14" ht="12.75">
      <c r="A99" s="39" t="s">
        <v>232</v>
      </c>
      <c r="B99" s="63" t="s">
        <v>117</v>
      </c>
      <c r="C99" s="40" t="s">
        <v>174</v>
      </c>
      <c r="D99" s="43">
        <v>3500000</v>
      </c>
      <c r="E99" s="43"/>
      <c r="F99" s="148">
        <f>SUM(G99:M99)</f>
        <v>1500000</v>
      </c>
      <c r="G99" s="43">
        <v>1500000</v>
      </c>
      <c r="H99" s="40">
        <v>0</v>
      </c>
      <c r="I99" s="40">
        <v>0</v>
      </c>
      <c r="J99" s="40">
        <v>0</v>
      </c>
      <c r="K99" s="40">
        <v>0</v>
      </c>
      <c r="L99" s="56">
        <v>0</v>
      </c>
      <c r="M99" s="41">
        <v>0</v>
      </c>
      <c r="N99" s="248" t="s">
        <v>118</v>
      </c>
    </row>
    <row r="100" spans="1:14" ht="12.75">
      <c r="A100" s="39"/>
      <c r="B100" s="64" t="s">
        <v>299</v>
      </c>
      <c r="C100" s="40"/>
      <c r="D100" s="43"/>
      <c r="E100" s="43"/>
      <c r="F100" s="148"/>
      <c r="G100" s="43"/>
      <c r="H100" s="40"/>
      <c r="I100" s="40"/>
      <c r="J100" s="40"/>
      <c r="K100" s="40"/>
      <c r="L100" s="33"/>
      <c r="M100" s="41"/>
      <c r="N100" s="248"/>
    </row>
    <row r="101" spans="1:14" ht="12.75">
      <c r="A101" s="39"/>
      <c r="B101" s="2" t="s">
        <v>53</v>
      </c>
      <c r="C101" s="40" t="s">
        <v>39</v>
      </c>
      <c r="D101" s="40"/>
      <c r="E101" s="40"/>
      <c r="F101" s="43"/>
      <c r="G101" s="40"/>
      <c r="H101" s="40"/>
      <c r="I101" s="40"/>
      <c r="J101" s="40"/>
      <c r="K101" s="40"/>
      <c r="L101" s="23"/>
      <c r="M101" s="41"/>
      <c r="N101" s="248"/>
    </row>
    <row r="102" spans="1:14" ht="12.75">
      <c r="A102" s="45"/>
      <c r="B102" s="111"/>
      <c r="C102" s="46"/>
      <c r="D102" s="46"/>
      <c r="E102" s="46"/>
      <c r="F102" s="112"/>
      <c r="G102" s="46"/>
      <c r="H102" s="46"/>
      <c r="I102" s="46"/>
      <c r="J102" s="46"/>
      <c r="K102" s="46"/>
      <c r="L102" s="113"/>
      <c r="M102" s="114"/>
      <c r="N102" s="290"/>
    </row>
    <row r="103" spans="1:14" ht="12.75">
      <c r="A103" s="316" t="s">
        <v>233</v>
      </c>
      <c r="B103" s="376" t="s">
        <v>340</v>
      </c>
      <c r="C103" s="317">
        <v>2009</v>
      </c>
      <c r="D103" s="317"/>
      <c r="E103" s="317"/>
      <c r="F103" s="320">
        <f>SUM(G103:M103)</f>
        <v>1600000</v>
      </c>
      <c r="G103" s="320">
        <v>1600000</v>
      </c>
      <c r="H103" s="317">
        <v>0</v>
      </c>
      <c r="I103" s="317">
        <v>0</v>
      </c>
      <c r="J103" s="317">
        <v>0</v>
      </c>
      <c r="K103" s="317">
        <v>0</v>
      </c>
      <c r="L103" s="330">
        <v>0</v>
      </c>
      <c r="M103" s="367">
        <v>0</v>
      </c>
      <c r="N103" s="321" t="s">
        <v>326</v>
      </c>
    </row>
    <row r="104" spans="1:14" ht="12.75">
      <c r="A104" s="39"/>
      <c r="B104" s="33" t="s">
        <v>341</v>
      </c>
      <c r="C104" s="40"/>
      <c r="D104" s="40"/>
      <c r="E104" s="40"/>
      <c r="F104" s="43"/>
      <c r="G104" s="40"/>
      <c r="H104" s="40"/>
      <c r="I104" s="40"/>
      <c r="J104" s="40"/>
      <c r="K104" s="40"/>
      <c r="L104" s="23"/>
      <c r="M104" s="41"/>
      <c r="N104" s="248"/>
    </row>
    <row r="105" spans="1:14" ht="12.75">
      <c r="A105" s="39"/>
      <c r="B105" s="33" t="s">
        <v>342</v>
      </c>
      <c r="C105" s="40"/>
      <c r="D105" s="40"/>
      <c r="E105" s="40"/>
      <c r="F105" s="43"/>
      <c r="G105" s="40"/>
      <c r="H105" s="40"/>
      <c r="I105" s="40"/>
      <c r="J105" s="40"/>
      <c r="K105" s="40"/>
      <c r="L105" s="23"/>
      <c r="M105" s="41"/>
      <c r="N105" s="248"/>
    </row>
    <row r="106" spans="1:14" ht="12.75">
      <c r="A106" s="39"/>
      <c r="B106" s="2" t="s">
        <v>53</v>
      </c>
      <c r="C106" s="40"/>
      <c r="D106" s="40"/>
      <c r="E106" s="40"/>
      <c r="F106" s="43"/>
      <c r="G106" s="40"/>
      <c r="H106" s="40"/>
      <c r="I106" s="40"/>
      <c r="J106" s="40"/>
      <c r="K106" s="40"/>
      <c r="L106" s="23"/>
      <c r="M106" s="41"/>
      <c r="N106" s="248"/>
    </row>
    <row r="107" spans="1:14" ht="12.75">
      <c r="A107" s="39"/>
      <c r="B107" s="63" t="s">
        <v>39</v>
      </c>
      <c r="C107" s="40"/>
      <c r="D107" s="40"/>
      <c r="E107" s="40"/>
      <c r="F107" s="43"/>
      <c r="G107" s="40"/>
      <c r="H107" s="40"/>
      <c r="I107" s="40"/>
      <c r="J107" s="40"/>
      <c r="K107" s="40"/>
      <c r="M107" s="41"/>
      <c r="N107" s="248"/>
    </row>
    <row r="108" spans="1:14" ht="12.75">
      <c r="A108" s="316" t="s">
        <v>234</v>
      </c>
      <c r="B108" s="366" t="s">
        <v>328</v>
      </c>
      <c r="C108" s="317">
        <v>2009</v>
      </c>
      <c r="D108" s="317"/>
      <c r="E108" s="317"/>
      <c r="F108" s="320">
        <f>SUM(G108:M108)</f>
        <v>30000</v>
      </c>
      <c r="G108" s="320">
        <v>30000</v>
      </c>
      <c r="H108" s="317">
        <v>0</v>
      </c>
      <c r="I108" s="317">
        <v>0</v>
      </c>
      <c r="J108" s="317">
        <v>0</v>
      </c>
      <c r="K108" s="317">
        <v>0</v>
      </c>
      <c r="L108" s="330">
        <v>0</v>
      </c>
      <c r="M108" s="367">
        <v>0</v>
      </c>
      <c r="N108" s="321" t="s">
        <v>105</v>
      </c>
    </row>
    <row r="109" spans="1:14" ht="12.75">
      <c r="A109" s="39"/>
      <c r="B109" s="44" t="s">
        <v>329</v>
      </c>
      <c r="C109" s="40"/>
      <c r="D109" s="40"/>
      <c r="E109" s="40"/>
      <c r="F109" s="43"/>
      <c r="G109" s="40"/>
      <c r="H109" s="40"/>
      <c r="I109" s="40"/>
      <c r="J109" s="40"/>
      <c r="K109" s="40"/>
      <c r="L109" s="23"/>
      <c r="M109" s="41"/>
      <c r="N109" s="248"/>
    </row>
    <row r="110" spans="1:14" ht="12.75">
      <c r="A110" s="39"/>
      <c r="B110" s="40" t="s">
        <v>330</v>
      </c>
      <c r="C110" s="40"/>
      <c r="D110" s="40"/>
      <c r="E110" s="40"/>
      <c r="F110" s="43"/>
      <c r="G110" s="40"/>
      <c r="H110" s="40"/>
      <c r="I110" s="40"/>
      <c r="J110" s="40"/>
      <c r="K110" s="40"/>
      <c r="L110" s="23"/>
      <c r="M110" s="41"/>
      <c r="N110" s="248"/>
    </row>
    <row r="111" spans="1:14" ht="13.5" thickBot="1">
      <c r="A111" s="174"/>
      <c r="B111" s="26"/>
      <c r="C111" s="173"/>
      <c r="D111" s="173"/>
      <c r="E111" s="173"/>
      <c r="F111" s="175"/>
      <c r="G111" s="173"/>
      <c r="H111" s="173"/>
      <c r="I111" s="173"/>
      <c r="J111" s="173"/>
      <c r="K111" s="173"/>
      <c r="L111" s="26"/>
      <c r="M111" s="176"/>
      <c r="N111" s="291"/>
    </row>
    <row r="112" spans="1:14" ht="12.75">
      <c r="A112" s="39"/>
      <c r="B112" s="177" t="s">
        <v>119</v>
      </c>
      <c r="C112" s="40"/>
      <c r="D112" s="40"/>
      <c r="E112" s="40"/>
      <c r="F112" s="43">
        <f>SUM(G112:M112)</f>
        <v>17460000</v>
      </c>
      <c r="G112" s="43">
        <f>SUM(G99+G96+G90+G87+G70+G66+G63+G21+G103+G108)</f>
        <v>8330000</v>
      </c>
      <c r="H112" s="40">
        <v>0</v>
      </c>
      <c r="I112" s="40">
        <v>0</v>
      </c>
      <c r="J112" s="40">
        <v>0</v>
      </c>
      <c r="K112" s="40">
        <v>0</v>
      </c>
      <c r="L112" s="230">
        <f>SUM(L21:L99)</f>
        <v>9130000</v>
      </c>
      <c r="M112" s="41">
        <v>0</v>
      </c>
      <c r="N112" s="248"/>
    </row>
    <row r="113" spans="1:14" ht="13.5" thickBot="1">
      <c r="A113" s="25"/>
      <c r="B113" s="322"/>
      <c r="C113" s="323"/>
      <c r="D113" s="173"/>
      <c r="E113" s="173"/>
      <c r="F113" s="175"/>
      <c r="G113" s="175"/>
      <c r="H113" s="173"/>
      <c r="I113" s="173"/>
      <c r="J113" s="173"/>
      <c r="K113" s="173"/>
      <c r="L113" s="324"/>
      <c r="M113" s="176"/>
      <c r="N113" s="291"/>
    </row>
    <row r="114" spans="1:14" ht="12.75">
      <c r="A114" s="48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262"/>
    </row>
    <row r="115" spans="1:14" ht="13.5" thickBot="1">
      <c r="A115" s="51"/>
      <c r="B115" s="52" t="s">
        <v>43</v>
      </c>
      <c r="C115" s="53"/>
      <c r="D115" s="53"/>
      <c r="E115" s="53"/>
      <c r="F115" s="159"/>
      <c r="G115" s="54"/>
      <c r="H115" s="54"/>
      <c r="I115" s="54"/>
      <c r="J115" s="54"/>
      <c r="K115" s="54"/>
      <c r="L115" s="54"/>
      <c r="M115" s="54"/>
      <c r="N115" s="263"/>
    </row>
    <row r="116" spans="1:14" ht="12.75">
      <c r="A116" s="48" t="s">
        <v>235</v>
      </c>
      <c r="B116" s="210" t="s">
        <v>87</v>
      </c>
      <c r="C116" s="210" t="s">
        <v>252</v>
      </c>
      <c r="D116" s="211"/>
      <c r="E116" s="211"/>
      <c r="F116" s="212">
        <f>SUM(G116:M116)</f>
        <v>50000</v>
      </c>
      <c r="G116" s="211">
        <v>50000</v>
      </c>
      <c r="H116" s="211">
        <v>0</v>
      </c>
      <c r="I116" s="211">
        <v>0</v>
      </c>
      <c r="J116" s="211">
        <v>0</v>
      </c>
      <c r="K116" s="211">
        <v>0</v>
      </c>
      <c r="L116" s="213">
        <v>0</v>
      </c>
      <c r="M116" s="50">
        <v>0</v>
      </c>
      <c r="N116" s="264" t="s">
        <v>187</v>
      </c>
    </row>
    <row r="117" spans="1:14" ht="12.75">
      <c r="A117" s="48"/>
      <c r="B117" s="35" t="s">
        <v>60</v>
      </c>
      <c r="C117" s="35"/>
      <c r="D117" s="35"/>
      <c r="E117" s="35"/>
      <c r="F117" s="214"/>
      <c r="G117" s="215"/>
      <c r="H117" s="215"/>
      <c r="I117" s="215"/>
      <c r="J117" s="215"/>
      <c r="K117" s="215"/>
      <c r="L117" s="216"/>
      <c r="M117" s="50"/>
      <c r="N117" s="264"/>
    </row>
    <row r="118" spans="1:14" ht="12.75">
      <c r="A118" s="48"/>
      <c r="B118" s="35" t="s">
        <v>44</v>
      </c>
      <c r="C118" s="35"/>
      <c r="D118" s="35"/>
      <c r="E118" s="35"/>
      <c r="F118" s="214"/>
      <c r="G118" s="215"/>
      <c r="H118" s="215"/>
      <c r="I118" s="215"/>
      <c r="J118" s="215"/>
      <c r="K118" s="215"/>
      <c r="L118" s="216"/>
      <c r="M118" s="50" t="s">
        <v>39</v>
      </c>
      <c r="N118" s="264"/>
    </row>
    <row r="119" spans="1:14" ht="12.75">
      <c r="A119" s="342"/>
      <c r="B119" s="343"/>
      <c r="C119" s="343"/>
      <c r="D119" s="343"/>
      <c r="E119" s="343"/>
      <c r="F119" s="344"/>
      <c r="G119" s="345"/>
      <c r="H119" s="345"/>
      <c r="I119" s="345"/>
      <c r="J119" s="345"/>
      <c r="K119" s="345"/>
      <c r="L119" s="346"/>
      <c r="M119" s="347"/>
      <c r="N119" s="348"/>
    </row>
    <row r="120" spans="1:14" ht="12.75">
      <c r="A120" s="48" t="s">
        <v>236</v>
      </c>
      <c r="B120" s="35" t="s">
        <v>331</v>
      </c>
      <c r="C120" s="35">
        <v>2009</v>
      </c>
      <c r="D120" s="35"/>
      <c r="E120" s="35"/>
      <c r="F120" s="214">
        <f>SUM(G120:M120)</f>
        <v>30000</v>
      </c>
      <c r="G120" s="215">
        <v>30000</v>
      </c>
      <c r="H120" s="215">
        <v>0</v>
      </c>
      <c r="I120" s="215">
        <v>0</v>
      </c>
      <c r="J120" s="215">
        <v>0</v>
      </c>
      <c r="K120" s="215">
        <v>0</v>
      </c>
      <c r="L120" s="216">
        <v>0</v>
      </c>
      <c r="M120" s="50">
        <v>0</v>
      </c>
      <c r="N120" s="264" t="s">
        <v>326</v>
      </c>
    </row>
    <row r="121" spans="1:14" ht="12.75">
      <c r="A121" s="48"/>
      <c r="B121" s="35" t="s">
        <v>60</v>
      </c>
      <c r="C121" s="35"/>
      <c r="D121" s="35"/>
      <c r="E121" s="35"/>
      <c r="F121" s="214"/>
      <c r="G121" s="215"/>
      <c r="H121" s="215"/>
      <c r="I121" s="215"/>
      <c r="J121" s="215"/>
      <c r="K121" s="215"/>
      <c r="L121" s="216"/>
      <c r="M121" s="50"/>
      <c r="N121" s="264"/>
    </row>
    <row r="122" spans="1:14" ht="12.75">
      <c r="A122" s="48"/>
      <c r="B122" s="35" t="s">
        <v>44</v>
      </c>
      <c r="C122" s="35"/>
      <c r="D122" s="35"/>
      <c r="E122" s="35"/>
      <c r="F122" s="214"/>
      <c r="G122" s="215"/>
      <c r="H122" s="215"/>
      <c r="I122" s="215"/>
      <c r="J122" s="215"/>
      <c r="K122" s="215"/>
      <c r="L122" s="216"/>
      <c r="M122" s="50"/>
      <c r="N122" s="264"/>
    </row>
    <row r="123" spans="1:14" ht="13.5" thickBot="1">
      <c r="A123" s="109"/>
      <c r="B123" s="217" t="s">
        <v>39</v>
      </c>
      <c r="C123" s="217"/>
      <c r="D123" s="217"/>
      <c r="E123" s="217"/>
      <c r="F123" s="218"/>
      <c r="G123" s="219"/>
      <c r="H123" s="219"/>
      <c r="I123" s="219"/>
      <c r="J123" s="219"/>
      <c r="K123" s="219"/>
      <c r="L123" s="220"/>
      <c r="M123" s="110"/>
      <c r="N123" s="265"/>
    </row>
    <row r="124" spans="1:16" s="44" customFormat="1" ht="13.5" thickBot="1">
      <c r="A124" s="362"/>
      <c r="B124" s="363" t="s">
        <v>45</v>
      </c>
      <c r="C124" s="104"/>
      <c r="D124" s="104"/>
      <c r="E124" s="104"/>
      <c r="F124" s="105">
        <f>SUM(G124:M124)</f>
        <v>80000</v>
      </c>
      <c r="G124" s="105">
        <f>SUM(G116+G120)</f>
        <v>80000</v>
      </c>
      <c r="H124" s="105">
        <f>H116</f>
        <v>0</v>
      </c>
      <c r="I124" s="105">
        <f>I116</f>
        <v>0</v>
      </c>
      <c r="J124" s="105">
        <f>J116</f>
        <v>0</v>
      </c>
      <c r="K124" s="105">
        <f>K116</f>
        <v>0</v>
      </c>
      <c r="L124" s="105">
        <f>K116</f>
        <v>0</v>
      </c>
      <c r="M124" s="105">
        <f>M116</f>
        <v>0</v>
      </c>
      <c r="N124" s="262"/>
      <c r="O124" s="3"/>
      <c r="P124" s="3"/>
    </row>
    <row r="125" spans="1:14" ht="12.75">
      <c r="A125" s="21"/>
      <c r="B125" s="325" t="s">
        <v>120</v>
      </c>
      <c r="C125" s="22"/>
      <c r="D125" s="22"/>
      <c r="E125" s="22"/>
      <c r="F125" s="326"/>
      <c r="G125" s="22"/>
      <c r="H125" s="22"/>
      <c r="I125" s="22"/>
      <c r="J125" s="22"/>
      <c r="K125" s="22"/>
      <c r="L125" s="327"/>
      <c r="M125" s="328"/>
      <c r="N125" s="329"/>
    </row>
    <row r="126" spans="1:14" ht="13.5" thickBot="1">
      <c r="A126" s="292"/>
      <c r="B126" s="232" t="s">
        <v>121</v>
      </c>
      <c r="C126" s="106"/>
      <c r="D126" s="106"/>
      <c r="E126" s="106"/>
      <c r="F126" s="233"/>
      <c r="G126" s="106"/>
      <c r="H126" s="106"/>
      <c r="I126" s="106"/>
      <c r="J126" s="106"/>
      <c r="K126" s="106"/>
      <c r="L126" s="234"/>
      <c r="M126" s="193"/>
      <c r="N126" s="293"/>
    </row>
    <row r="127" spans="1:14" ht="12.75">
      <c r="A127" s="39" t="s">
        <v>237</v>
      </c>
      <c r="B127" s="64" t="s">
        <v>124</v>
      </c>
      <c r="C127" s="40" t="s">
        <v>126</v>
      </c>
      <c r="D127" s="43">
        <v>667800</v>
      </c>
      <c r="E127" s="43">
        <v>17777</v>
      </c>
      <c r="F127" s="43">
        <f>SUM(G127:M127)</f>
        <v>650000</v>
      </c>
      <c r="G127" s="43">
        <v>650000</v>
      </c>
      <c r="H127" s="40">
        <v>0</v>
      </c>
      <c r="I127" s="40">
        <v>0</v>
      </c>
      <c r="J127" s="40">
        <v>0</v>
      </c>
      <c r="K127" s="40">
        <v>0</v>
      </c>
      <c r="L127" s="56">
        <v>0</v>
      </c>
      <c r="M127" s="41">
        <v>0</v>
      </c>
      <c r="N127" s="294" t="s">
        <v>188</v>
      </c>
    </row>
    <row r="128" spans="1:14" ht="12.75">
      <c r="A128" s="39"/>
      <c r="B128" s="64" t="s">
        <v>125</v>
      </c>
      <c r="C128" s="40"/>
      <c r="D128" s="40"/>
      <c r="E128" s="40"/>
      <c r="F128" s="43"/>
      <c r="G128" s="40"/>
      <c r="H128" s="40"/>
      <c r="I128" s="40"/>
      <c r="J128" s="40"/>
      <c r="K128" s="40"/>
      <c r="M128" s="41"/>
      <c r="N128" s="248"/>
    </row>
    <row r="129" spans="1:14" ht="12.75">
      <c r="A129" s="39"/>
      <c r="B129" s="40" t="s">
        <v>122</v>
      </c>
      <c r="C129" s="40"/>
      <c r="D129" s="40"/>
      <c r="E129" s="40"/>
      <c r="F129" s="43"/>
      <c r="G129" s="40"/>
      <c r="H129" s="40"/>
      <c r="I129" s="40"/>
      <c r="J129" s="40"/>
      <c r="K129" s="40"/>
      <c r="L129" s="40"/>
      <c r="M129" s="40"/>
      <c r="N129" s="295"/>
    </row>
    <row r="130" spans="1:14" ht="12.75">
      <c r="A130" s="39"/>
      <c r="B130" s="40" t="s">
        <v>123</v>
      </c>
      <c r="C130" s="40"/>
      <c r="D130" s="40"/>
      <c r="E130" s="40"/>
      <c r="F130" s="43"/>
      <c r="G130" s="40"/>
      <c r="H130" s="40"/>
      <c r="I130" s="40"/>
      <c r="J130" s="40"/>
      <c r="K130" s="40"/>
      <c r="L130" s="40"/>
      <c r="M130" s="40"/>
      <c r="N130" s="295"/>
    </row>
    <row r="131" spans="1:14" ht="12.75">
      <c r="A131" s="66"/>
      <c r="B131" s="67"/>
      <c r="C131" s="67"/>
      <c r="D131" s="67"/>
      <c r="E131" s="67"/>
      <c r="F131" s="195"/>
      <c r="G131" s="67"/>
      <c r="H131" s="67"/>
      <c r="I131" s="67"/>
      <c r="J131" s="67"/>
      <c r="K131" s="67"/>
      <c r="L131" s="67"/>
      <c r="M131" s="67"/>
      <c r="N131" s="341"/>
    </row>
    <row r="132" spans="1:14" ht="12.75">
      <c r="A132" s="39" t="s">
        <v>238</v>
      </c>
      <c r="B132" s="40" t="s">
        <v>320</v>
      </c>
      <c r="C132" s="40">
        <v>2009</v>
      </c>
      <c r="D132" s="40"/>
      <c r="E132" s="40"/>
      <c r="F132" s="43">
        <f>SUM(G132:M132)</f>
        <v>160000</v>
      </c>
      <c r="G132" s="43">
        <v>160000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272" t="s">
        <v>188</v>
      </c>
    </row>
    <row r="133" spans="1:14" ht="12.75">
      <c r="A133" s="39"/>
      <c r="B133" s="40" t="s">
        <v>321</v>
      </c>
      <c r="C133" s="40"/>
      <c r="D133" s="40"/>
      <c r="E133" s="40"/>
      <c r="F133" s="43"/>
      <c r="G133" s="40"/>
      <c r="H133" s="40"/>
      <c r="I133" s="40"/>
      <c r="J133" s="40"/>
      <c r="K133" s="40"/>
      <c r="L133" s="40"/>
      <c r="M133" s="40"/>
      <c r="N133" s="295"/>
    </row>
    <row r="134" spans="1:14" ht="12.75">
      <c r="A134" s="39"/>
      <c r="B134" s="40" t="s">
        <v>322</v>
      </c>
      <c r="C134" s="40"/>
      <c r="D134" s="40"/>
      <c r="E134" s="40"/>
      <c r="F134" s="43"/>
      <c r="G134" s="40"/>
      <c r="H134" s="40"/>
      <c r="I134" s="40"/>
      <c r="J134" s="40"/>
      <c r="K134" s="40"/>
      <c r="L134" s="40"/>
      <c r="M134" s="40"/>
      <c r="N134" s="295"/>
    </row>
    <row r="135" spans="1:14" ht="13.5" thickBot="1">
      <c r="A135" s="39"/>
      <c r="B135" s="40" t="s">
        <v>319</v>
      </c>
      <c r="C135" s="40"/>
      <c r="D135" s="40"/>
      <c r="E135" s="40"/>
      <c r="F135" s="43"/>
      <c r="G135" s="43"/>
      <c r="H135" s="40"/>
      <c r="I135" s="40"/>
      <c r="J135" s="40"/>
      <c r="K135" s="40"/>
      <c r="L135" s="40"/>
      <c r="M135" s="40"/>
      <c r="N135" s="295"/>
    </row>
    <row r="136" spans="1:14" ht="13.5" thickBot="1">
      <c r="A136" s="71"/>
      <c r="B136" s="72" t="s">
        <v>130</v>
      </c>
      <c r="C136" s="72"/>
      <c r="D136" s="72"/>
      <c r="E136" s="72"/>
      <c r="F136" s="73">
        <f>SUM(G136:M136)</f>
        <v>810000</v>
      </c>
      <c r="G136" s="73">
        <f>SUM(G125:G135)</f>
        <v>810000</v>
      </c>
      <c r="H136" s="73">
        <f aca="true" t="shared" si="0" ref="H136:M136">H127</f>
        <v>0</v>
      </c>
      <c r="I136" s="73">
        <f t="shared" si="0"/>
        <v>0</v>
      </c>
      <c r="J136" s="73">
        <f t="shared" si="0"/>
        <v>0</v>
      </c>
      <c r="K136" s="73">
        <f t="shared" si="0"/>
        <v>0</v>
      </c>
      <c r="L136" s="73">
        <f t="shared" si="0"/>
        <v>0</v>
      </c>
      <c r="M136" s="73">
        <f t="shared" si="0"/>
        <v>0</v>
      </c>
      <c r="N136" s="261"/>
    </row>
    <row r="137" spans="1:14" ht="12.75">
      <c r="A137" s="21"/>
      <c r="B137" s="74" t="s">
        <v>46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66"/>
    </row>
    <row r="138" spans="1:14" ht="13.5" thickBot="1">
      <c r="A138" s="25"/>
      <c r="B138" s="52" t="s">
        <v>47</v>
      </c>
      <c r="C138" s="26"/>
      <c r="D138" s="26"/>
      <c r="E138" s="26"/>
      <c r="F138" s="106"/>
      <c r="G138" s="26"/>
      <c r="H138" s="26"/>
      <c r="I138" s="26"/>
      <c r="J138" s="26"/>
      <c r="K138" s="26"/>
      <c r="L138" s="26"/>
      <c r="M138" s="26"/>
      <c r="N138" s="243"/>
    </row>
    <row r="139" spans="1:14" ht="12.75">
      <c r="A139" s="55" t="s">
        <v>240</v>
      </c>
      <c r="B139" s="56" t="s">
        <v>77</v>
      </c>
      <c r="C139" s="56" t="s">
        <v>152</v>
      </c>
      <c r="D139" s="59">
        <v>8000000</v>
      </c>
      <c r="E139" s="59">
        <v>931500</v>
      </c>
      <c r="F139" s="155">
        <f>SUM(G139:M139)</f>
        <v>1600000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1600000</v>
      </c>
      <c r="M139" s="59">
        <v>0</v>
      </c>
      <c r="N139" s="244" t="s">
        <v>169</v>
      </c>
    </row>
    <row r="140" spans="1:14" ht="12.75">
      <c r="A140" s="55"/>
      <c r="B140" s="56" t="s">
        <v>97</v>
      </c>
      <c r="C140" s="56"/>
      <c r="D140" s="56"/>
      <c r="E140" s="56"/>
      <c r="F140" s="100"/>
      <c r="G140" s="59"/>
      <c r="H140" s="59"/>
      <c r="I140" s="59"/>
      <c r="J140" s="59"/>
      <c r="K140" s="59"/>
      <c r="L140" s="59"/>
      <c r="M140" s="59"/>
      <c r="N140" s="244"/>
    </row>
    <row r="141" spans="1:14" ht="12.75">
      <c r="A141" s="55"/>
      <c r="B141" s="56" t="s">
        <v>78</v>
      </c>
      <c r="C141" s="56"/>
      <c r="D141" s="56" t="s">
        <v>39</v>
      </c>
      <c r="E141" s="56"/>
      <c r="F141" s="100"/>
      <c r="G141" s="59"/>
      <c r="H141" s="59"/>
      <c r="I141" s="59"/>
      <c r="J141" s="59"/>
      <c r="K141" s="59"/>
      <c r="L141" s="59"/>
      <c r="M141" s="59"/>
      <c r="N141" s="244"/>
    </row>
    <row r="142" spans="1:14" ht="12.75">
      <c r="A142" s="55"/>
      <c r="B142" s="123"/>
      <c r="C142" s="123"/>
      <c r="D142" s="123"/>
      <c r="E142" s="123"/>
      <c r="F142" s="156"/>
      <c r="G142" s="124"/>
      <c r="H142" s="124"/>
      <c r="I142" s="124"/>
      <c r="J142" s="124"/>
      <c r="K142" s="124"/>
      <c r="L142" s="124"/>
      <c r="M142" s="124"/>
      <c r="N142" s="270"/>
    </row>
    <row r="143" spans="1:14" ht="12.75">
      <c r="A143" s="166" t="s">
        <v>241</v>
      </c>
      <c r="B143" s="56" t="s">
        <v>242</v>
      </c>
      <c r="C143" s="56">
        <v>2009</v>
      </c>
      <c r="D143" s="59"/>
      <c r="E143" s="59"/>
      <c r="F143" s="100">
        <f>SUM(G143:M143)</f>
        <v>250000</v>
      </c>
      <c r="G143" s="59">
        <v>250000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244" t="s">
        <v>243</v>
      </c>
    </row>
    <row r="144" spans="1:14" ht="12.75">
      <c r="A144" s="55"/>
      <c r="B144" s="56" t="s">
        <v>48</v>
      </c>
      <c r="C144" s="56" t="s">
        <v>39</v>
      </c>
      <c r="D144" s="56"/>
      <c r="E144" s="56"/>
      <c r="F144" s="59"/>
      <c r="G144" s="59"/>
      <c r="H144" s="59"/>
      <c r="I144" s="59"/>
      <c r="J144" s="59"/>
      <c r="K144" s="59"/>
      <c r="L144" s="59"/>
      <c r="M144" s="59"/>
      <c r="N144" s="244" t="s">
        <v>101</v>
      </c>
    </row>
    <row r="145" spans="1:14" ht="12.75">
      <c r="A145" s="189"/>
      <c r="B145" s="187"/>
      <c r="C145" s="187"/>
      <c r="D145" s="187"/>
      <c r="E145" s="187"/>
      <c r="F145" s="186"/>
      <c r="G145" s="186"/>
      <c r="H145" s="186"/>
      <c r="I145" s="186"/>
      <c r="J145" s="186"/>
      <c r="K145" s="186"/>
      <c r="L145" s="186"/>
      <c r="M145" s="186"/>
      <c r="N145" s="268"/>
    </row>
    <row r="146" spans="1:14" ht="12.75">
      <c r="A146" s="55" t="s">
        <v>244</v>
      </c>
      <c r="B146" s="56" t="s">
        <v>245</v>
      </c>
      <c r="C146" s="56">
        <v>2009</v>
      </c>
      <c r="D146" s="56"/>
      <c r="E146" s="56"/>
      <c r="F146" s="59">
        <f>SUM(G146:M146)</f>
        <v>50000</v>
      </c>
      <c r="G146" s="59">
        <v>50000</v>
      </c>
      <c r="H146" s="59">
        <v>0</v>
      </c>
      <c r="I146" s="59">
        <v>0</v>
      </c>
      <c r="J146" s="59">
        <v>0</v>
      </c>
      <c r="K146" s="59">
        <v>0</v>
      </c>
      <c r="L146" s="59">
        <v>0</v>
      </c>
      <c r="M146" s="59">
        <v>0</v>
      </c>
      <c r="N146" s="244" t="s">
        <v>247</v>
      </c>
    </row>
    <row r="147" spans="1:14" ht="12.75">
      <c r="A147" s="55"/>
      <c r="B147" s="56" t="s">
        <v>246</v>
      </c>
      <c r="C147" s="56"/>
      <c r="D147" s="56"/>
      <c r="E147" s="56"/>
      <c r="F147" s="59"/>
      <c r="G147" s="59"/>
      <c r="H147" s="59"/>
      <c r="I147" s="59"/>
      <c r="J147" s="59"/>
      <c r="K147" s="59"/>
      <c r="L147" s="59"/>
      <c r="M147" s="59"/>
      <c r="N147" s="244" t="s">
        <v>248</v>
      </c>
    </row>
    <row r="148" spans="1:14" ht="12.75">
      <c r="A148" s="55"/>
      <c r="B148" s="56" t="s">
        <v>78</v>
      </c>
      <c r="C148" s="56"/>
      <c r="D148" s="56"/>
      <c r="E148" s="56"/>
      <c r="F148" s="59"/>
      <c r="G148" s="59"/>
      <c r="H148" s="59"/>
      <c r="I148" s="59"/>
      <c r="J148" s="59"/>
      <c r="K148" s="59"/>
      <c r="L148" s="59"/>
      <c r="M148" s="59"/>
      <c r="N148" s="244"/>
    </row>
    <row r="149" spans="1:14" ht="13.5" thickBot="1">
      <c r="A149" s="55"/>
      <c r="B149" s="56" t="s">
        <v>39</v>
      </c>
      <c r="C149" s="56"/>
      <c r="D149" s="56"/>
      <c r="E149" s="56"/>
      <c r="F149" s="59"/>
      <c r="G149" s="59"/>
      <c r="H149" s="59"/>
      <c r="I149" s="59"/>
      <c r="J149" s="59"/>
      <c r="K149" s="59"/>
      <c r="L149" s="59"/>
      <c r="M149" s="59"/>
      <c r="N149" s="244"/>
    </row>
    <row r="150" spans="1:14" ht="13.5" thickBot="1">
      <c r="A150" s="71"/>
      <c r="B150" s="72" t="s">
        <v>49</v>
      </c>
      <c r="C150" s="72"/>
      <c r="D150" s="72"/>
      <c r="E150" s="72"/>
      <c r="F150" s="78">
        <f>SUM(G150:M150)</f>
        <v>1900000</v>
      </c>
      <c r="G150" s="78">
        <f>SUM(G139:G149)</f>
        <v>300000</v>
      </c>
      <c r="H150" s="73">
        <f>H139+H143</f>
        <v>0</v>
      </c>
      <c r="I150" s="73">
        <f>SUM(I139+I143)</f>
        <v>0</v>
      </c>
      <c r="J150" s="73">
        <f>SUM(J139+J143)</f>
        <v>0</v>
      </c>
      <c r="K150" s="73">
        <f>SUM(K139+K143)</f>
        <v>0</v>
      </c>
      <c r="L150" s="73">
        <f>SUM(L139+L143)</f>
        <v>1600000</v>
      </c>
      <c r="M150" s="73">
        <f>SUM(M139+M143)</f>
        <v>0</v>
      </c>
      <c r="N150" s="261"/>
    </row>
    <row r="151" spans="1:14" ht="12.75">
      <c r="A151" s="21"/>
      <c r="B151" s="74" t="s">
        <v>89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66"/>
    </row>
    <row r="152" spans="1:14" ht="12.75">
      <c r="A152" s="24"/>
      <c r="B152" s="70" t="s">
        <v>103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42"/>
    </row>
    <row r="153" spans="1:14" ht="13.5" thickBot="1">
      <c r="A153" s="25"/>
      <c r="B153" s="52" t="s">
        <v>62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43"/>
    </row>
    <row r="154" spans="1:14" ht="12.75">
      <c r="A154" s="55" t="s">
        <v>249</v>
      </c>
      <c r="B154" s="79" t="s">
        <v>189</v>
      </c>
      <c r="C154" s="56">
        <v>2009</v>
      </c>
      <c r="D154" s="56"/>
      <c r="E154" s="59"/>
      <c r="F154" s="267">
        <f>SUM(G154:M154)</f>
        <v>10000</v>
      </c>
      <c r="G154" s="128">
        <v>10000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244" t="s">
        <v>190</v>
      </c>
    </row>
    <row r="155" spans="1:14" ht="12.75">
      <c r="A155" s="55"/>
      <c r="B155" s="79" t="s">
        <v>191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244"/>
    </row>
    <row r="156" spans="1:14" ht="12.75">
      <c r="A156" s="55"/>
      <c r="B156" s="79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244"/>
    </row>
    <row r="157" spans="1:14" ht="12.75">
      <c r="A157" s="55"/>
      <c r="B157" s="79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244"/>
    </row>
    <row r="158" spans="1:14" ht="12.75">
      <c r="A158" s="122"/>
      <c r="B158" s="33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270"/>
    </row>
    <row r="159" spans="1:14" ht="12.75">
      <c r="A159" s="166" t="s">
        <v>259</v>
      </c>
      <c r="B159" s="333" t="s">
        <v>192</v>
      </c>
      <c r="C159" s="330">
        <v>2009</v>
      </c>
      <c r="D159" s="330"/>
      <c r="E159" s="330"/>
      <c r="F159" s="331">
        <f>SUM(G159:M159)</f>
        <v>56000</v>
      </c>
      <c r="G159" s="331">
        <v>56000</v>
      </c>
      <c r="H159" s="330">
        <v>0</v>
      </c>
      <c r="I159" s="330">
        <v>0</v>
      </c>
      <c r="J159" s="330">
        <v>0</v>
      </c>
      <c r="K159" s="330">
        <v>0</v>
      </c>
      <c r="L159" s="330">
        <v>0</v>
      </c>
      <c r="M159" s="330">
        <v>0</v>
      </c>
      <c r="N159" s="334" t="s">
        <v>193</v>
      </c>
    </row>
    <row r="160" spans="1:14" ht="12.75">
      <c r="A160" s="55"/>
      <c r="B160" s="79" t="s">
        <v>191</v>
      </c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244"/>
    </row>
    <row r="161" spans="1:14" ht="12.75">
      <c r="A161" s="189"/>
      <c r="B161" s="194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268"/>
    </row>
    <row r="162" spans="1:14" ht="12.75">
      <c r="A162" s="55" t="s">
        <v>260</v>
      </c>
      <c r="B162" s="79" t="s">
        <v>194</v>
      </c>
      <c r="C162" s="56">
        <v>2009</v>
      </c>
      <c r="D162" s="56"/>
      <c r="E162" s="56"/>
      <c r="F162" s="59">
        <f>SUM(G162:M162)</f>
        <v>13000</v>
      </c>
      <c r="G162" s="59">
        <v>13000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244" t="s">
        <v>195</v>
      </c>
    </row>
    <row r="163" spans="1:14" ht="12.75">
      <c r="A163" s="55"/>
      <c r="B163" s="79" t="s">
        <v>196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244" t="s">
        <v>197</v>
      </c>
    </row>
    <row r="164" spans="1:14" ht="12.75">
      <c r="A164" s="122"/>
      <c r="B164" s="33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270"/>
    </row>
    <row r="165" spans="1:14" ht="12.75">
      <c r="A165" s="166" t="s">
        <v>263</v>
      </c>
      <c r="B165" s="333" t="s">
        <v>239</v>
      </c>
      <c r="C165" s="330">
        <v>2009</v>
      </c>
      <c r="D165" s="330"/>
      <c r="E165" s="330"/>
      <c r="F165" s="331">
        <f>SUM(G165:M165)</f>
        <v>50000</v>
      </c>
      <c r="G165" s="331">
        <v>50000</v>
      </c>
      <c r="H165" s="330">
        <v>0</v>
      </c>
      <c r="I165" s="330">
        <v>0</v>
      </c>
      <c r="J165" s="330">
        <v>0</v>
      </c>
      <c r="K165" s="330">
        <v>0</v>
      </c>
      <c r="L165" s="330">
        <v>0</v>
      </c>
      <c r="M165" s="330">
        <v>0</v>
      </c>
      <c r="N165" s="334" t="s">
        <v>198</v>
      </c>
    </row>
    <row r="166" spans="1:14" ht="12.75">
      <c r="A166" s="55"/>
      <c r="B166" s="79" t="s">
        <v>199</v>
      </c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244" t="s">
        <v>200</v>
      </c>
    </row>
    <row r="167" spans="1:14" ht="12.75">
      <c r="A167" s="55"/>
      <c r="B167" s="79" t="s">
        <v>282</v>
      </c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244"/>
    </row>
    <row r="168" spans="1:14" ht="12.75">
      <c r="A168" s="55"/>
      <c r="B168" s="79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244"/>
    </row>
    <row r="169" spans="1:14" ht="13.5" thickBot="1">
      <c r="A169" s="57"/>
      <c r="B169" s="56" t="s">
        <v>39</v>
      </c>
      <c r="C169" s="58" t="s">
        <v>39</v>
      </c>
      <c r="D169" s="58"/>
      <c r="E169" s="58"/>
      <c r="F169" s="58"/>
      <c r="G169" s="58"/>
      <c r="H169" s="121"/>
      <c r="I169" s="58"/>
      <c r="J169" s="58"/>
      <c r="K169" s="58"/>
      <c r="L169" s="58"/>
      <c r="M169" s="121"/>
      <c r="N169" s="269" t="s">
        <v>39</v>
      </c>
    </row>
    <row r="170" spans="1:14" ht="13.5" thickBot="1">
      <c r="A170" s="71"/>
      <c r="B170" s="72" t="s">
        <v>90</v>
      </c>
      <c r="C170" s="72"/>
      <c r="D170" s="72"/>
      <c r="E170" s="72"/>
      <c r="F170" s="73">
        <f>SUM(G170:M170)</f>
        <v>129000</v>
      </c>
      <c r="G170" s="73">
        <f>SUM(G154:G169)</f>
        <v>129000</v>
      </c>
      <c r="H170" s="73">
        <f aca="true" t="shared" si="1" ref="H170:M170">H154</f>
        <v>0</v>
      </c>
      <c r="I170" s="73">
        <f t="shared" si="1"/>
        <v>0</v>
      </c>
      <c r="J170" s="73">
        <f t="shared" si="1"/>
        <v>0</v>
      </c>
      <c r="K170" s="73">
        <f t="shared" si="1"/>
        <v>0</v>
      </c>
      <c r="L170" s="73">
        <f t="shared" si="1"/>
        <v>0</v>
      </c>
      <c r="M170" s="73">
        <f t="shared" si="1"/>
        <v>0</v>
      </c>
      <c r="N170" s="261"/>
    </row>
    <row r="171" spans="1:14" ht="12.75">
      <c r="A171" s="129"/>
      <c r="B171" s="130"/>
      <c r="C171" s="130"/>
      <c r="D171" s="130"/>
      <c r="E171" s="130"/>
      <c r="F171" s="131"/>
      <c r="G171" s="131"/>
      <c r="H171" s="131"/>
      <c r="I171" s="131"/>
      <c r="J171" s="131"/>
      <c r="K171" s="131"/>
      <c r="L171" s="131"/>
      <c r="M171" s="131"/>
      <c r="N171" s="296"/>
    </row>
    <row r="172" spans="1:14" ht="12.75">
      <c r="A172" s="129"/>
      <c r="B172" s="126" t="s">
        <v>100</v>
      </c>
      <c r="C172" s="130"/>
      <c r="D172" s="130"/>
      <c r="E172" s="130"/>
      <c r="F172" s="131"/>
      <c r="G172" s="131"/>
      <c r="H172" s="131"/>
      <c r="I172" s="131"/>
      <c r="J172" s="131"/>
      <c r="K172" s="131"/>
      <c r="L172" s="131"/>
      <c r="M172" s="131"/>
      <c r="N172" s="296"/>
    </row>
    <row r="173" spans="1:14" ht="13.5" thickBot="1">
      <c r="A173" s="132"/>
      <c r="B173" s="127" t="s">
        <v>70</v>
      </c>
      <c r="C173" s="133"/>
      <c r="D173" s="133"/>
      <c r="E173" s="133"/>
      <c r="F173" s="134"/>
      <c r="G173" s="134"/>
      <c r="H173" s="134"/>
      <c r="I173" s="134"/>
      <c r="J173" s="134"/>
      <c r="K173" s="134"/>
      <c r="L173" s="134"/>
      <c r="M173" s="134"/>
      <c r="N173" s="297"/>
    </row>
    <row r="174" spans="1:14" ht="12.75">
      <c r="A174" s="84" t="s">
        <v>264</v>
      </c>
      <c r="B174" s="165" t="s">
        <v>106</v>
      </c>
      <c r="C174" s="98" t="s">
        <v>126</v>
      </c>
      <c r="D174" s="229">
        <v>365580</v>
      </c>
      <c r="E174" s="228">
        <v>265580</v>
      </c>
      <c r="F174" s="87">
        <f>SUM(G174+H174+I174+J174+K174+L174+M174)</f>
        <v>100000</v>
      </c>
      <c r="G174" s="87">
        <v>100000</v>
      </c>
      <c r="H174" s="87">
        <v>0</v>
      </c>
      <c r="I174" s="87">
        <v>0</v>
      </c>
      <c r="J174" s="87">
        <v>0</v>
      </c>
      <c r="K174" s="87">
        <v>0</v>
      </c>
      <c r="L174" s="87">
        <v>0</v>
      </c>
      <c r="M174" s="87">
        <v>0</v>
      </c>
      <c r="N174" s="298" t="s">
        <v>371</v>
      </c>
    </row>
    <row r="175" spans="1:14" ht="12.75">
      <c r="A175" s="84"/>
      <c r="B175" s="165" t="s">
        <v>107</v>
      </c>
      <c r="C175" s="98"/>
      <c r="D175" s="89"/>
      <c r="E175" s="86"/>
      <c r="F175" s="87"/>
      <c r="G175" s="87"/>
      <c r="H175" s="87"/>
      <c r="I175" s="87"/>
      <c r="J175" s="87"/>
      <c r="K175" s="87"/>
      <c r="L175" s="87"/>
      <c r="M175" s="87"/>
      <c r="N175" s="298" t="s">
        <v>129</v>
      </c>
    </row>
    <row r="176" spans="1:14" ht="12.75">
      <c r="A176" s="84"/>
      <c r="B176" s="96" t="s">
        <v>108</v>
      </c>
      <c r="C176" s="98"/>
      <c r="D176" s="89"/>
      <c r="E176" s="86"/>
      <c r="F176" s="87"/>
      <c r="G176" s="87"/>
      <c r="H176" s="87"/>
      <c r="I176" s="87"/>
      <c r="J176" s="87"/>
      <c r="K176" s="87"/>
      <c r="L176" s="87"/>
      <c r="M176" s="87"/>
      <c r="N176" s="298"/>
    </row>
    <row r="177" spans="1:14" ht="12.75">
      <c r="A177" s="337"/>
      <c r="B177" s="338"/>
      <c r="C177" s="339" t="s">
        <v>39</v>
      </c>
      <c r="D177" s="200"/>
      <c r="E177" s="201"/>
      <c r="F177" s="97"/>
      <c r="G177" s="97"/>
      <c r="H177" s="97"/>
      <c r="I177" s="97"/>
      <c r="J177" s="97"/>
      <c r="K177" s="97"/>
      <c r="L177" s="97"/>
      <c r="M177" s="97"/>
      <c r="N177" s="340"/>
    </row>
    <row r="178" spans="1:14" ht="12.75">
      <c r="A178" s="135" t="s">
        <v>265</v>
      </c>
      <c r="B178" s="64" t="s">
        <v>316</v>
      </c>
      <c r="C178" s="136">
        <v>2009</v>
      </c>
      <c r="D178" s="136"/>
      <c r="E178" s="136"/>
      <c r="F178" s="101">
        <f>SUM(G178:M178)</f>
        <v>30000</v>
      </c>
      <c r="G178" s="101">
        <v>30000</v>
      </c>
      <c r="H178" s="101">
        <v>0</v>
      </c>
      <c r="I178" s="101">
        <v>0</v>
      </c>
      <c r="J178" s="101">
        <v>0</v>
      </c>
      <c r="K178" s="101">
        <v>0</v>
      </c>
      <c r="L178" s="101">
        <v>0</v>
      </c>
      <c r="M178" s="101">
        <v>0</v>
      </c>
      <c r="N178" s="299" t="s">
        <v>105</v>
      </c>
    </row>
    <row r="179" spans="1:14" ht="12.75">
      <c r="A179" s="135"/>
      <c r="B179" s="64" t="s">
        <v>358</v>
      </c>
      <c r="C179" s="136"/>
      <c r="D179" s="136"/>
      <c r="E179" s="136"/>
      <c r="F179" s="101"/>
      <c r="G179" s="101"/>
      <c r="H179" s="101"/>
      <c r="I179" s="101"/>
      <c r="J179" s="101"/>
      <c r="K179" s="101"/>
      <c r="L179" s="101"/>
      <c r="M179" s="101"/>
      <c r="N179" s="299"/>
    </row>
    <row r="180" spans="1:14" ht="12.75">
      <c r="A180" s="135"/>
      <c r="B180" s="96" t="s">
        <v>317</v>
      </c>
      <c r="C180" s="136"/>
      <c r="D180" s="136"/>
      <c r="E180" s="136"/>
      <c r="F180" s="101"/>
      <c r="G180" s="101"/>
      <c r="H180" s="101"/>
      <c r="I180" s="101"/>
      <c r="J180" s="101"/>
      <c r="K180" s="101"/>
      <c r="L180" s="101"/>
      <c r="M180" s="101"/>
      <c r="N180" s="299"/>
    </row>
    <row r="181" spans="1:14" ht="12.75">
      <c r="A181" s="145"/>
      <c r="B181" s="163"/>
      <c r="C181" s="146"/>
      <c r="D181" s="146"/>
      <c r="E181" s="146"/>
      <c r="F181" s="147"/>
      <c r="G181" s="147"/>
      <c r="H181" s="147"/>
      <c r="I181" s="147"/>
      <c r="J181" s="147"/>
      <c r="K181" s="147"/>
      <c r="L181" s="147"/>
      <c r="M181" s="147"/>
      <c r="N181" s="300"/>
    </row>
    <row r="182" spans="1:14" ht="13.5" thickBot="1">
      <c r="A182" s="137"/>
      <c r="B182" s="138" t="s">
        <v>71</v>
      </c>
      <c r="C182" s="138"/>
      <c r="D182" s="138"/>
      <c r="E182" s="138"/>
      <c r="F182" s="139">
        <f>SUM(G182:M182)</f>
        <v>130000</v>
      </c>
      <c r="G182" s="139">
        <f>SUM(G174+G178)</f>
        <v>130000</v>
      </c>
      <c r="H182" s="139">
        <f aca="true" t="shared" si="2" ref="H182:M182">H174</f>
        <v>0</v>
      </c>
      <c r="I182" s="139">
        <f t="shared" si="2"/>
        <v>0</v>
      </c>
      <c r="J182" s="139">
        <f t="shared" si="2"/>
        <v>0</v>
      </c>
      <c r="K182" s="139">
        <f t="shared" si="2"/>
        <v>0</v>
      </c>
      <c r="L182" s="139">
        <f t="shared" si="2"/>
        <v>0</v>
      </c>
      <c r="M182" s="139">
        <f t="shared" si="2"/>
        <v>0</v>
      </c>
      <c r="N182" s="301"/>
    </row>
    <row r="183" spans="1:14" ht="12.75">
      <c r="A183" s="381"/>
      <c r="B183" s="383" t="s">
        <v>336</v>
      </c>
      <c r="C183" s="385"/>
      <c r="D183" s="385"/>
      <c r="E183" s="351"/>
      <c r="F183" s="352"/>
      <c r="G183" s="353"/>
      <c r="H183" s="353"/>
      <c r="I183" s="353"/>
      <c r="J183" s="353"/>
      <c r="K183" s="353"/>
      <c r="L183" s="353"/>
      <c r="M183" s="353"/>
      <c r="N183" s="354"/>
    </row>
    <row r="184" spans="1:14" ht="13.5" thickBot="1">
      <c r="A184" s="382"/>
      <c r="B184" s="384"/>
      <c r="C184" s="386"/>
      <c r="D184" s="386"/>
      <c r="E184" s="133"/>
      <c r="F184" s="355"/>
      <c r="G184" s="134"/>
      <c r="H184" s="134"/>
      <c r="I184" s="134"/>
      <c r="J184" s="134"/>
      <c r="K184" s="134"/>
      <c r="L184" s="134"/>
      <c r="M184" s="134"/>
      <c r="N184" s="356"/>
    </row>
    <row r="185" spans="1:14" ht="12.75">
      <c r="A185" s="75" t="s">
        <v>266</v>
      </c>
      <c r="B185" s="357" t="s">
        <v>337</v>
      </c>
      <c r="C185" s="357" t="s">
        <v>252</v>
      </c>
      <c r="D185" s="357"/>
      <c r="E185" s="76"/>
      <c r="F185" s="358">
        <f>SUM(G185:M185)</f>
        <v>30000</v>
      </c>
      <c r="G185" s="77">
        <v>30000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311" t="s">
        <v>105</v>
      </c>
    </row>
    <row r="186" spans="1:14" ht="12.75">
      <c r="A186" s="135"/>
      <c r="B186" s="359" t="s">
        <v>60</v>
      </c>
      <c r="C186" s="359"/>
      <c r="D186" s="359"/>
      <c r="E186" s="136"/>
      <c r="F186" s="87"/>
      <c r="G186" s="101"/>
      <c r="H186" s="101"/>
      <c r="I186" s="101"/>
      <c r="J186" s="101"/>
      <c r="K186" s="101"/>
      <c r="L186" s="101"/>
      <c r="M186" s="101"/>
      <c r="N186" s="313" t="s">
        <v>374</v>
      </c>
    </row>
    <row r="187" spans="1:14" ht="12.75">
      <c r="A187" s="135"/>
      <c r="B187" s="136" t="s">
        <v>338</v>
      </c>
      <c r="C187" s="359"/>
      <c r="D187" s="359"/>
      <c r="E187" s="136"/>
      <c r="F187" s="87"/>
      <c r="G187" s="101"/>
      <c r="H187" s="101"/>
      <c r="I187" s="101"/>
      <c r="J187" s="101"/>
      <c r="K187" s="101"/>
      <c r="L187" s="101"/>
      <c r="M187" s="101"/>
      <c r="N187" s="313"/>
    </row>
    <row r="188" spans="1:14" ht="13.5" thickBot="1">
      <c r="A188" s="135"/>
      <c r="B188" s="136" t="s">
        <v>39</v>
      </c>
      <c r="C188" s="359"/>
      <c r="D188" s="359"/>
      <c r="E188" s="136"/>
      <c r="F188" s="87"/>
      <c r="G188" s="101"/>
      <c r="H188" s="101"/>
      <c r="I188" s="101"/>
      <c r="J188" s="101"/>
      <c r="K188" s="101"/>
      <c r="L188" s="101"/>
      <c r="M188" s="101"/>
      <c r="N188" s="313"/>
    </row>
    <row r="189" spans="1:14" ht="13.5" thickBot="1">
      <c r="A189" s="71"/>
      <c r="B189" s="72" t="s">
        <v>339</v>
      </c>
      <c r="C189" s="360"/>
      <c r="D189" s="360"/>
      <c r="E189" s="72"/>
      <c r="F189" s="95">
        <f>SUM(G185:M185)</f>
        <v>30000</v>
      </c>
      <c r="G189" s="73">
        <f>G185</f>
        <v>30000</v>
      </c>
      <c r="H189" s="73"/>
      <c r="I189" s="73"/>
      <c r="J189" s="73"/>
      <c r="K189" s="73"/>
      <c r="L189" s="73"/>
      <c r="M189" s="73"/>
      <c r="N189" s="310"/>
    </row>
    <row r="190" spans="1:14" ht="12.75">
      <c r="A190" s="24"/>
      <c r="B190" s="70" t="s">
        <v>33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42"/>
    </row>
    <row r="191" spans="1:14" ht="12.75">
      <c r="A191" s="24"/>
      <c r="B191" s="70" t="s">
        <v>34</v>
      </c>
      <c r="C191" s="23"/>
      <c r="D191" s="23"/>
      <c r="E191" s="23"/>
      <c r="G191" s="23"/>
      <c r="H191" s="23"/>
      <c r="I191" s="23"/>
      <c r="J191" s="23"/>
      <c r="K191" s="23"/>
      <c r="L191" s="23"/>
      <c r="M191" s="23"/>
      <c r="N191" s="242"/>
    </row>
    <row r="192" spans="1:14" ht="13.5" thickBot="1">
      <c r="A192" s="25"/>
      <c r="B192" s="52" t="s">
        <v>35</v>
      </c>
      <c r="C192" s="26"/>
      <c r="D192" s="26"/>
      <c r="E192" s="26"/>
      <c r="F192" s="27"/>
      <c r="G192" s="26"/>
      <c r="H192" s="26"/>
      <c r="I192" s="26"/>
      <c r="J192" s="26"/>
      <c r="K192" s="26"/>
      <c r="L192" s="26"/>
      <c r="M192" s="26"/>
      <c r="N192" s="243"/>
    </row>
    <row r="193" spans="1:14" ht="15.75" customHeight="1">
      <c r="A193" s="28" t="s">
        <v>267</v>
      </c>
      <c r="B193" s="29" t="s">
        <v>65</v>
      </c>
      <c r="C193" s="29" t="s">
        <v>159</v>
      </c>
      <c r="D193" s="30">
        <v>2650000</v>
      </c>
      <c r="E193" s="30">
        <v>34184</v>
      </c>
      <c r="F193" s="160">
        <f>SUM(G193:M193)</f>
        <v>650000</v>
      </c>
      <c r="G193" s="30">
        <v>650000</v>
      </c>
      <c r="H193" s="29">
        <v>0</v>
      </c>
      <c r="I193" s="29">
        <v>0</v>
      </c>
      <c r="J193" s="29">
        <v>0</v>
      </c>
      <c r="K193" s="29">
        <v>0</v>
      </c>
      <c r="L193" s="30">
        <v>0</v>
      </c>
      <c r="M193" s="31">
        <v>0</v>
      </c>
      <c r="N193" s="244" t="s">
        <v>79</v>
      </c>
    </row>
    <row r="194" spans="1:14" ht="11.25" customHeight="1">
      <c r="A194" s="34"/>
      <c r="B194" s="35" t="s">
        <v>66</v>
      </c>
      <c r="C194" s="35"/>
      <c r="D194" s="35"/>
      <c r="E194" s="35"/>
      <c r="F194" s="161"/>
      <c r="G194" s="35"/>
      <c r="H194" s="35"/>
      <c r="I194" s="35"/>
      <c r="J194" s="35"/>
      <c r="K194" s="35"/>
      <c r="L194" s="35"/>
      <c r="M194" s="36"/>
      <c r="N194" s="245" t="s">
        <v>222</v>
      </c>
    </row>
    <row r="195" spans="1:14" ht="11.25" customHeight="1">
      <c r="A195" s="34"/>
      <c r="B195" s="40" t="s">
        <v>36</v>
      </c>
      <c r="C195" s="35"/>
      <c r="D195" s="35"/>
      <c r="E195" s="35"/>
      <c r="F195" s="161"/>
      <c r="G195" s="35"/>
      <c r="H195" s="35"/>
      <c r="I195" s="35"/>
      <c r="J195" s="35"/>
      <c r="K195" s="35"/>
      <c r="L195" s="35"/>
      <c r="M195" s="36"/>
      <c r="N195" s="246" t="s">
        <v>163</v>
      </c>
    </row>
    <row r="196" spans="1:14" ht="14.25" customHeight="1">
      <c r="A196" s="34"/>
      <c r="B196" s="38"/>
      <c r="C196" s="35"/>
      <c r="D196" s="35"/>
      <c r="E196" s="35"/>
      <c r="F196" s="161"/>
      <c r="G196" s="35"/>
      <c r="H196" s="35"/>
      <c r="I196" s="35"/>
      <c r="J196" s="35"/>
      <c r="K196" s="35"/>
      <c r="L196" s="35"/>
      <c r="M196" s="36"/>
      <c r="N196" s="246" t="s">
        <v>165</v>
      </c>
    </row>
    <row r="197" spans="1:14" ht="14.25" customHeight="1">
      <c r="A197" s="34"/>
      <c r="B197" s="35"/>
      <c r="C197" s="35"/>
      <c r="D197" s="35"/>
      <c r="E197" s="35"/>
      <c r="F197" s="161"/>
      <c r="G197" s="35"/>
      <c r="H197" s="35"/>
      <c r="I197" s="35"/>
      <c r="J197" s="35"/>
      <c r="K197" s="35"/>
      <c r="L197" s="35"/>
      <c r="M197" s="36"/>
      <c r="N197" s="245" t="s">
        <v>281</v>
      </c>
    </row>
    <row r="198" spans="1:14" ht="12.75">
      <c r="A198" s="45"/>
      <c r="B198" s="111"/>
      <c r="C198" s="46"/>
      <c r="D198" s="46"/>
      <c r="E198" s="46"/>
      <c r="F198" s="150"/>
      <c r="G198" s="46"/>
      <c r="H198" s="46"/>
      <c r="I198" s="46"/>
      <c r="J198" s="46"/>
      <c r="K198" s="46"/>
      <c r="L198" s="46"/>
      <c r="M198" s="46"/>
      <c r="N198" s="247"/>
    </row>
    <row r="199" spans="1:14" ht="14.25" customHeight="1">
      <c r="A199" s="39" t="s">
        <v>268</v>
      </c>
      <c r="B199" s="40" t="s">
        <v>37</v>
      </c>
      <c r="C199" s="40" t="s">
        <v>252</v>
      </c>
      <c r="D199" s="43">
        <v>2200000</v>
      </c>
      <c r="E199" s="43"/>
      <c r="F199" s="148">
        <f>SUM(G199:M199)</f>
        <v>800000</v>
      </c>
      <c r="G199" s="43">
        <v>800000</v>
      </c>
      <c r="H199" s="40">
        <v>0</v>
      </c>
      <c r="I199" s="40">
        <v>0</v>
      </c>
      <c r="J199" s="40">
        <v>0</v>
      </c>
      <c r="K199" s="40">
        <v>0</v>
      </c>
      <c r="L199" s="43">
        <v>0</v>
      </c>
      <c r="M199" s="40">
        <v>0</v>
      </c>
      <c r="N199" s="248" t="s">
        <v>92</v>
      </c>
    </row>
    <row r="200" spans="1:14" ht="12.75">
      <c r="A200" s="39"/>
      <c r="B200" s="40" t="s">
        <v>38</v>
      </c>
      <c r="C200" s="40"/>
      <c r="D200" s="40"/>
      <c r="E200" s="40"/>
      <c r="F200" s="42"/>
      <c r="H200" s="40"/>
      <c r="I200" s="40"/>
      <c r="J200" s="40"/>
      <c r="K200" s="40"/>
      <c r="L200" s="40"/>
      <c r="M200" s="40"/>
      <c r="N200" s="248"/>
    </row>
    <row r="201" spans="1:14" ht="12.75">
      <c r="A201" s="39"/>
      <c r="B201" s="40" t="s">
        <v>39</v>
      </c>
      <c r="C201" s="40"/>
      <c r="D201" s="40"/>
      <c r="E201" s="40"/>
      <c r="G201" s="40"/>
      <c r="H201" s="40"/>
      <c r="I201" s="40"/>
      <c r="J201" s="40"/>
      <c r="K201" s="40"/>
      <c r="L201" s="40"/>
      <c r="M201" s="40"/>
      <c r="N201" s="246" t="s">
        <v>114</v>
      </c>
    </row>
    <row r="202" spans="1:14" ht="12.75">
      <c r="A202" s="39"/>
      <c r="B202" s="40"/>
      <c r="C202" s="40"/>
      <c r="D202" s="40"/>
      <c r="E202" s="40"/>
      <c r="F202" s="42"/>
      <c r="G202" s="40"/>
      <c r="H202" s="40"/>
      <c r="I202" s="40"/>
      <c r="J202" s="40"/>
      <c r="K202" s="40"/>
      <c r="L202" s="40"/>
      <c r="M202" s="41"/>
      <c r="N202" s="249" t="s">
        <v>223</v>
      </c>
    </row>
    <row r="203" spans="1:14" ht="12.75">
      <c r="A203" s="39"/>
      <c r="B203" s="40"/>
      <c r="C203" s="40"/>
      <c r="D203" s="40"/>
      <c r="E203" s="40"/>
      <c r="F203" s="42"/>
      <c r="G203" s="40"/>
      <c r="H203" s="40"/>
      <c r="I203" s="40"/>
      <c r="J203" s="40"/>
      <c r="K203" s="40"/>
      <c r="L203" s="40"/>
      <c r="M203" s="41"/>
      <c r="N203" s="250" t="s">
        <v>224</v>
      </c>
    </row>
    <row r="204" spans="1:14" ht="14.25" customHeight="1">
      <c r="A204" s="39"/>
      <c r="B204" s="40"/>
      <c r="C204" s="40"/>
      <c r="D204" s="40"/>
      <c r="E204" s="40"/>
      <c r="F204" s="42"/>
      <c r="G204" s="40"/>
      <c r="H204" s="40"/>
      <c r="I204" s="40"/>
      <c r="J204" s="40"/>
      <c r="K204" s="40"/>
      <c r="L204" s="40"/>
      <c r="M204" s="40"/>
      <c r="N204" s="237" t="s">
        <v>225</v>
      </c>
    </row>
    <row r="205" spans="1:14" ht="12.75">
      <c r="A205" s="39"/>
      <c r="B205" s="40"/>
      <c r="C205" s="40"/>
      <c r="D205" s="40"/>
      <c r="E205" s="40"/>
      <c r="F205" s="42"/>
      <c r="G205" s="40"/>
      <c r="H205" s="40"/>
      <c r="I205" s="40"/>
      <c r="J205" s="40"/>
      <c r="K205" s="40"/>
      <c r="L205" s="40"/>
      <c r="M205" s="40"/>
      <c r="N205" s="237" t="s">
        <v>226</v>
      </c>
    </row>
    <row r="206" spans="1:14" ht="14.25" customHeight="1">
      <c r="A206" s="39"/>
      <c r="B206" s="40"/>
      <c r="C206" s="40"/>
      <c r="D206" s="40"/>
      <c r="E206" s="40"/>
      <c r="F206" s="42"/>
      <c r="G206" s="40"/>
      <c r="H206" s="40"/>
      <c r="I206" s="40"/>
      <c r="J206" s="40"/>
      <c r="K206" s="40"/>
      <c r="L206" s="40"/>
      <c r="M206" s="40"/>
      <c r="N206" s="251" t="s">
        <v>227</v>
      </c>
    </row>
    <row r="207" spans="1:14" ht="12.75">
      <c r="A207" s="45"/>
      <c r="B207" s="46"/>
      <c r="C207" s="46"/>
      <c r="D207" s="46"/>
      <c r="E207" s="46"/>
      <c r="F207" s="117"/>
      <c r="G207" s="46"/>
      <c r="H207" s="46"/>
      <c r="I207" s="46"/>
      <c r="J207" s="46"/>
      <c r="K207" s="46"/>
      <c r="L207" s="46"/>
      <c r="M207" s="46"/>
      <c r="N207" s="253"/>
    </row>
    <row r="208" spans="1:14" ht="12.75">
      <c r="A208" s="39" t="s">
        <v>269</v>
      </c>
      <c r="B208" s="40" t="s">
        <v>40</v>
      </c>
      <c r="C208" s="40" t="s">
        <v>140</v>
      </c>
      <c r="D208" s="43">
        <v>2850000</v>
      </c>
      <c r="E208" s="43">
        <v>1336654</v>
      </c>
      <c r="F208" s="148">
        <f>SUM(G208:M208)</f>
        <v>500000</v>
      </c>
      <c r="G208" s="116">
        <v>500000</v>
      </c>
      <c r="H208" s="40">
        <v>0</v>
      </c>
      <c r="I208" s="40">
        <v>0</v>
      </c>
      <c r="J208" s="40">
        <v>0</v>
      </c>
      <c r="K208" s="40">
        <v>0</v>
      </c>
      <c r="L208" s="43">
        <v>0</v>
      </c>
      <c r="M208" s="43">
        <v>0</v>
      </c>
      <c r="N208" s="237" t="s">
        <v>184</v>
      </c>
    </row>
    <row r="209" spans="1:14" ht="12.75">
      <c r="A209" s="39"/>
      <c r="B209" s="40" t="s">
        <v>80</v>
      </c>
      <c r="C209" s="40"/>
      <c r="D209" s="40"/>
      <c r="E209" s="40"/>
      <c r="F209" s="157"/>
      <c r="G209" s="40"/>
      <c r="H209" s="40"/>
      <c r="I209" s="40"/>
      <c r="J209" s="40"/>
      <c r="K209" s="40"/>
      <c r="L209" s="40"/>
      <c r="M209" s="40"/>
      <c r="N209" s="254"/>
    </row>
    <row r="210" spans="1:14" ht="12.75">
      <c r="A210" s="39"/>
      <c r="B210" s="40" t="s">
        <v>36</v>
      </c>
      <c r="C210" s="40"/>
      <c r="D210" s="40"/>
      <c r="E210" s="40"/>
      <c r="F210" s="157"/>
      <c r="G210" s="40"/>
      <c r="H210" s="40"/>
      <c r="I210" s="40"/>
      <c r="J210" s="40"/>
      <c r="K210" s="40"/>
      <c r="L210" s="40"/>
      <c r="M210" s="40"/>
      <c r="N210" s="251"/>
    </row>
    <row r="211" spans="1:14" ht="12.75">
      <c r="A211" s="39"/>
      <c r="B211" s="40"/>
      <c r="C211" s="40"/>
      <c r="D211" s="40"/>
      <c r="E211" s="40"/>
      <c r="F211" s="157"/>
      <c r="G211" s="40"/>
      <c r="H211" s="40"/>
      <c r="I211" s="40"/>
      <c r="J211" s="40"/>
      <c r="K211" s="40"/>
      <c r="L211" s="40"/>
      <c r="M211" s="40"/>
      <c r="N211" s="236"/>
    </row>
    <row r="212" spans="1:14" ht="12.75">
      <c r="A212" s="39"/>
      <c r="B212" s="40"/>
      <c r="C212" s="40"/>
      <c r="D212" s="40"/>
      <c r="E212" s="40"/>
      <c r="F212" s="157"/>
      <c r="G212" s="40"/>
      <c r="H212" s="40"/>
      <c r="I212" s="40"/>
      <c r="J212" s="40"/>
      <c r="K212" s="40"/>
      <c r="L212" s="40"/>
      <c r="M212" s="40"/>
      <c r="N212" s="242"/>
    </row>
    <row r="213" spans="1:14" ht="12.75">
      <c r="A213" s="45"/>
      <c r="B213" s="46"/>
      <c r="C213" s="46"/>
      <c r="D213" s="46"/>
      <c r="E213" s="46"/>
      <c r="F213" s="158"/>
      <c r="G213" s="46"/>
      <c r="H213" s="46"/>
      <c r="I213" s="46"/>
      <c r="J213" s="46"/>
      <c r="K213" s="46"/>
      <c r="L213" s="46"/>
      <c r="M213" s="46"/>
      <c r="N213" s="256"/>
    </row>
    <row r="214" spans="1:14" ht="14.25" customHeight="1">
      <c r="A214" s="316" t="s">
        <v>270</v>
      </c>
      <c r="B214" s="377" t="s">
        <v>83</v>
      </c>
      <c r="C214" s="317" t="s">
        <v>88</v>
      </c>
      <c r="D214" s="320">
        <v>7100000</v>
      </c>
      <c r="E214" s="320">
        <v>1799850</v>
      </c>
      <c r="F214" s="378">
        <f>SUM(G214:M214)</f>
        <v>1800000</v>
      </c>
      <c r="G214" s="320">
        <v>530000</v>
      </c>
      <c r="H214" s="317">
        <v>0</v>
      </c>
      <c r="I214" s="317">
        <v>0</v>
      </c>
      <c r="J214" s="317">
        <v>0</v>
      </c>
      <c r="K214" s="317">
        <v>0</v>
      </c>
      <c r="L214" s="320">
        <v>1270000</v>
      </c>
      <c r="M214" s="317">
        <v>0</v>
      </c>
      <c r="N214" s="379" t="s">
        <v>228</v>
      </c>
    </row>
    <row r="215" spans="1:14" ht="15" customHeight="1">
      <c r="A215" s="39"/>
      <c r="B215" s="69" t="s">
        <v>84</v>
      </c>
      <c r="C215" s="40"/>
      <c r="D215" s="40"/>
      <c r="E215" s="40"/>
      <c r="F215" s="157"/>
      <c r="G215" s="43"/>
      <c r="H215" s="40"/>
      <c r="I215" s="40"/>
      <c r="J215" s="40"/>
      <c r="K215" s="40"/>
      <c r="L215" s="40"/>
      <c r="M215" s="40"/>
      <c r="N215" s="242"/>
    </row>
    <row r="216" spans="1:14" ht="12.75">
      <c r="A216" s="39"/>
      <c r="B216" s="69" t="s">
        <v>85</v>
      </c>
      <c r="C216" s="40"/>
      <c r="D216" s="40"/>
      <c r="E216" s="40"/>
      <c r="F216" s="157"/>
      <c r="G216" s="40"/>
      <c r="H216" s="40"/>
      <c r="I216" s="40"/>
      <c r="J216" s="40"/>
      <c r="K216" s="40"/>
      <c r="L216" s="40"/>
      <c r="M216" s="40"/>
      <c r="N216" s="242"/>
    </row>
    <row r="217" spans="1:14" ht="12.75">
      <c r="A217" s="39"/>
      <c r="B217" s="69" t="s">
        <v>229</v>
      </c>
      <c r="C217" s="40"/>
      <c r="D217" s="40"/>
      <c r="E217" s="40"/>
      <c r="F217" s="157"/>
      <c r="G217" s="40"/>
      <c r="H217" s="40"/>
      <c r="I217" s="40"/>
      <c r="J217" s="40"/>
      <c r="K217" s="40"/>
      <c r="L217" s="40"/>
      <c r="M217" s="40"/>
      <c r="N217" s="242"/>
    </row>
    <row r="218" spans="1:14" ht="12.75">
      <c r="A218" s="39"/>
      <c r="B218" s="40" t="s">
        <v>36</v>
      </c>
      <c r="C218" s="40"/>
      <c r="D218" s="40"/>
      <c r="E218" s="40"/>
      <c r="F218" s="157"/>
      <c r="G218" s="40"/>
      <c r="H218" s="40"/>
      <c r="I218" s="40"/>
      <c r="J218" s="40"/>
      <c r="K218" s="40"/>
      <c r="L218" s="40"/>
      <c r="M218" s="40"/>
      <c r="N218" s="242"/>
    </row>
    <row r="219" spans="1:14" ht="12.75">
      <c r="A219" s="45"/>
      <c r="B219" s="46"/>
      <c r="C219" s="46"/>
      <c r="D219" s="46"/>
      <c r="E219" s="46"/>
      <c r="F219" s="158"/>
      <c r="G219" s="46"/>
      <c r="H219" s="46"/>
      <c r="I219" s="46"/>
      <c r="J219" s="46"/>
      <c r="K219" s="46"/>
      <c r="L219" s="46"/>
      <c r="M219" s="46"/>
      <c r="N219" s="256"/>
    </row>
    <row r="220" spans="1:14" ht="12.75">
      <c r="A220" s="39" t="s">
        <v>271</v>
      </c>
      <c r="B220" s="40" t="s">
        <v>76</v>
      </c>
      <c r="C220" s="40" t="s">
        <v>141</v>
      </c>
      <c r="D220" s="43"/>
      <c r="E220" s="43">
        <v>40000</v>
      </c>
      <c r="F220" s="148">
        <f>SUM(G220:M220)</f>
        <v>35000</v>
      </c>
      <c r="G220" s="43">
        <v>35000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242" t="s">
        <v>105</v>
      </c>
    </row>
    <row r="221" spans="1:14" ht="12.75">
      <c r="A221" s="39"/>
      <c r="B221" s="40" t="s">
        <v>86</v>
      </c>
      <c r="C221" s="40"/>
      <c r="D221" s="40"/>
      <c r="E221" s="40"/>
      <c r="F221" s="157"/>
      <c r="G221" s="40"/>
      <c r="H221" s="40"/>
      <c r="I221" s="40"/>
      <c r="J221" s="40"/>
      <c r="K221" s="40"/>
      <c r="L221" s="40"/>
      <c r="M221" s="40"/>
      <c r="N221" s="242"/>
    </row>
    <row r="222" spans="1:14" ht="12.75">
      <c r="A222" s="39"/>
      <c r="B222" s="40" t="s">
        <v>41</v>
      </c>
      <c r="C222" s="40"/>
      <c r="D222" s="40"/>
      <c r="E222" s="40"/>
      <c r="F222" s="157"/>
      <c r="G222" s="40"/>
      <c r="H222" s="40"/>
      <c r="I222" s="40"/>
      <c r="J222" s="40"/>
      <c r="K222" s="40"/>
      <c r="L222" s="40"/>
      <c r="M222" s="40"/>
      <c r="N222" s="242"/>
    </row>
    <row r="223" spans="1:14" ht="12.75">
      <c r="A223" s="39"/>
      <c r="B223" s="40"/>
      <c r="C223" s="40"/>
      <c r="D223" s="40"/>
      <c r="E223" s="40"/>
      <c r="F223" s="157"/>
      <c r="G223" s="40"/>
      <c r="H223" s="40"/>
      <c r="I223" s="40"/>
      <c r="J223" s="40"/>
      <c r="K223" s="40"/>
      <c r="L223" s="40"/>
      <c r="M223" s="40"/>
      <c r="N223" s="242"/>
    </row>
    <row r="224" spans="1:14" ht="12.75">
      <c r="A224" s="45"/>
      <c r="B224" s="46"/>
      <c r="C224" s="46"/>
      <c r="D224" s="46"/>
      <c r="E224" s="46"/>
      <c r="F224" s="158"/>
      <c r="G224" s="46"/>
      <c r="H224" s="46"/>
      <c r="I224" s="46"/>
      <c r="J224" s="46"/>
      <c r="K224" s="46"/>
      <c r="L224" s="46"/>
      <c r="M224" s="46"/>
      <c r="N224" s="256"/>
    </row>
    <row r="225" spans="1:14" ht="12.75">
      <c r="A225" s="39" t="s">
        <v>272</v>
      </c>
      <c r="B225" s="69" t="s">
        <v>115</v>
      </c>
      <c r="C225" s="40" t="s">
        <v>252</v>
      </c>
      <c r="D225" s="43">
        <v>12000000</v>
      </c>
      <c r="E225" s="43"/>
      <c r="F225" s="148">
        <f>SUM(G225:M225)</f>
        <v>2000000</v>
      </c>
      <c r="G225" s="43">
        <v>0</v>
      </c>
      <c r="H225" s="40">
        <v>0</v>
      </c>
      <c r="I225" s="40">
        <v>0</v>
      </c>
      <c r="J225" s="40">
        <v>0</v>
      </c>
      <c r="K225" s="40">
        <v>0</v>
      </c>
      <c r="L225" s="43">
        <v>2000000</v>
      </c>
      <c r="M225" s="40">
        <v>0</v>
      </c>
      <c r="N225" s="257" t="s">
        <v>284</v>
      </c>
    </row>
    <row r="226" spans="1:14" ht="12.75">
      <c r="A226" s="39"/>
      <c r="B226" s="69" t="s">
        <v>41</v>
      </c>
      <c r="C226" s="40"/>
      <c r="D226" s="40"/>
      <c r="E226" s="40"/>
      <c r="F226" s="42"/>
      <c r="G226" s="40"/>
      <c r="H226" s="40"/>
      <c r="I226" s="40"/>
      <c r="J226" s="40"/>
      <c r="K226" s="40"/>
      <c r="L226" s="40"/>
      <c r="M226" s="40"/>
      <c r="N226" s="242" t="s">
        <v>136</v>
      </c>
    </row>
    <row r="227" spans="1:14" ht="12.75">
      <c r="A227" s="39"/>
      <c r="B227" s="69"/>
      <c r="C227" s="40"/>
      <c r="D227" s="40"/>
      <c r="E227" s="40"/>
      <c r="F227" s="42"/>
      <c r="G227" s="40"/>
      <c r="H227" s="40"/>
      <c r="I227" s="40"/>
      <c r="J227" s="40"/>
      <c r="K227" s="40"/>
      <c r="L227" s="40"/>
      <c r="M227" s="40"/>
      <c r="N227" s="242"/>
    </row>
    <row r="228" spans="1:14" ht="12.75">
      <c r="A228" s="39"/>
      <c r="B228" s="69"/>
      <c r="C228" s="40"/>
      <c r="D228" s="40"/>
      <c r="E228" s="40"/>
      <c r="F228" s="42"/>
      <c r="G228" s="40"/>
      <c r="H228" s="40"/>
      <c r="I228" s="40"/>
      <c r="J228" s="40"/>
      <c r="K228" s="40"/>
      <c r="L228" s="40"/>
      <c r="M228" s="40"/>
      <c r="N228" s="242" t="s">
        <v>148</v>
      </c>
    </row>
    <row r="229" spans="1:14" ht="12.75">
      <c r="A229" s="39"/>
      <c r="B229" s="69"/>
      <c r="C229" s="40"/>
      <c r="D229" s="40"/>
      <c r="E229" s="40"/>
      <c r="F229" s="42"/>
      <c r="G229" s="40"/>
      <c r="H229" s="40"/>
      <c r="I229" s="40"/>
      <c r="J229" s="40"/>
      <c r="K229" s="40"/>
      <c r="L229" s="40"/>
      <c r="M229" s="40"/>
      <c r="N229" s="242" t="s">
        <v>230</v>
      </c>
    </row>
    <row r="230" spans="1:14" ht="12.75">
      <c r="A230" s="39"/>
      <c r="B230" s="69"/>
      <c r="C230" s="40"/>
      <c r="D230" s="40"/>
      <c r="E230" s="40"/>
      <c r="F230" s="42"/>
      <c r="G230" s="40"/>
      <c r="H230" s="40"/>
      <c r="I230" s="40"/>
      <c r="J230" s="40"/>
      <c r="K230" s="40"/>
      <c r="L230" s="40"/>
      <c r="M230" s="40"/>
      <c r="N230" s="242"/>
    </row>
    <row r="231" spans="1:14" ht="12.75">
      <c r="A231" s="39"/>
      <c r="B231" s="69"/>
      <c r="C231" s="40"/>
      <c r="D231" s="40"/>
      <c r="E231" s="40"/>
      <c r="F231" s="42"/>
      <c r="G231" s="40"/>
      <c r="H231" s="40"/>
      <c r="I231" s="40"/>
      <c r="J231" s="40"/>
      <c r="K231" s="40"/>
      <c r="L231" s="40"/>
      <c r="M231" s="40"/>
      <c r="N231" s="258"/>
    </row>
    <row r="232" spans="1:14" ht="12.75">
      <c r="A232" s="39"/>
      <c r="B232" s="69"/>
      <c r="C232" s="40"/>
      <c r="D232" s="40"/>
      <c r="E232" s="40"/>
      <c r="F232" s="42"/>
      <c r="G232" s="40"/>
      <c r="H232" s="40"/>
      <c r="I232" s="40"/>
      <c r="J232" s="40"/>
      <c r="K232" s="40"/>
      <c r="L232" s="40"/>
      <c r="M232" s="40"/>
      <c r="N232" s="258" t="s">
        <v>149</v>
      </c>
    </row>
    <row r="233" spans="1:14" ht="12.75">
      <c r="A233" s="39"/>
      <c r="B233" s="69"/>
      <c r="C233" s="40"/>
      <c r="D233" s="40"/>
      <c r="E233" s="40"/>
      <c r="F233" s="42"/>
      <c r="G233" s="40"/>
      <c r="H233" s="40"/>
      <c r="I233" s="40"/>
      <c r="J233" s="40"/>
      <c r="K233" s="40"/>
      <c r="L233" s="40"/>
      <c r="M233" s="40"/>
      <c r="N233" s="258" t="s">
        <v>300</v>
      </c>
    </row>
    <row r="234" spans="1:14" ht="12.75">
      <c r="A234" s="39"/>
      <c r="B234" s="69"/>
      <c r="C234" s="40"/>
      <c r="D234" s="40"/>
      <c r="E234" s="40"/>
      <c r="F234" s="42"/>
      <c r="G234" s="40"/>
      <c r="H234" s="40"/>
      <c r="I234" s="40"/>
      <c r="J234" s="40"/>
      <c r="K234" s="40"/>
      <c r="L234" s="40"/>
      <c r="M234" s="40"/>
      <c r="N234" s="258"/>
    </row>
    <row r="235" spans="1:14" ht="12.75">
      <c r="A235" s="39"/>
      <c r="B235" s="69"/>
      <c r="C235" s="40"/>
      <c r="D235" s="40"/>
      <c r="E235" s="40"/>
      <c r="F235" s="42"/>
      <c r="G235" s="40"/>
      <c r="H235" s="40"/>
      <c r="I235" s="40"/>
      <c r="J235" s="40"/>
      <c r="K235" s="40"/>
      <c r="L235" s="40"/>
      <c r="M235" s="40"/>
      <c r="N235" s="242" t="s">
        <v>285</v>
      </c>
    </row>
    <row r="236" spans="1:14" ht="12.75">
      <c r="A236" s="39"/>
      <c r="B236" s="69"/>
      <c r="C236" s="40"/>
      <c r="D236" s="40"/>
      <c r="E236" s="40"/>
      <c r="F236" s="42"/>
      <c r="G236" s="40"/>
      <c r="H236" s="40"/>
      <c r="I236" s="40"/>
      <c r="J236" s="40"/>
      <c r="K236" s="40"/>
      <c r="L236" s="40"/>
      <c r="M236" s="40"/>
      <c r="N236" s="242" t="s">
        <v>286</v>
      </c>
    </row>
    <row r="237" spans="1:14" ht="12.75">
      <c r="A237" s="39"/>
      <c r="B237" s="69"/>
      <c r="C237" s="40"/>
      <c r="D237" s="40"/>
      <c r="E237" s="40"/>
      <c r="F237" s="42"/>
      <c r="G237" s="40"/>
      <c r="H237" s="40"/>
      <c r="I237" s="40"/>
      <c r="J237" s="40"/>
      <c r="K237" s="40"/>
      <c r="L237" s="40"/>
      <c r="M237" s="40"/>
      <c r="N237" s="258"/>
    </row>
    <row r="238" spans="1:14" ht="12.75">
      <c r="A238" s="39"/>
      <c r="B238" s="69"/>
      <c r="C238" s="40"/>
      <c r="D238" s="40"/>
      <c r="E238" s="40"/>
      <c r="F238" s="42"/>
      <c r="G238" s="40"/>
      <c r="H238" s="40"/>
      <c r="I238" s="40"/>
      <c r="J238" s="40"/>
      <c r="K238" s="40"/>
      <c r="L238" s="40"/>
      <c r="M238" s="40"/>
      <c r="N238" s="242"/>
    </row>
    <row r="239" spans="1:14" ht="12.75">
      <c r="A239" s="39"/>
      <c r="B239" s="69"/>
      <c r="C239" s="40"/>
      <c r="D239" s="40"/>
      <c r="E239" s="40"/>
      <c r="F239" s="42"/>
      <c r="G239" s="40"/>
      <c r="H239" s="40"/>
      <c r="I239" s="40"/>
      <c r="J239" s="40"/>
      <c r="K239" s="40"/>
      <c r="L239" s="40"/>
      <c r="M239" s="40"/>
      <c r="N239" s="258"/>
    </row>
    <row r="240" spans="1:14" ht="12.75">
      <c r="A240" s="45"/>
      <c r="B240" s="141"/>
      <c r="C240" s="46"/>
      <c r="D240" s="46"/>
      <c r="E240" s="46"/>
      <c r="F240" s="47"/>
      <c r="G240" s="46"/>
      <c r="H240" s="46"/>
      <c r="I240" s="46"/>
      <c r="J240" s="46"/>
      <c r="K240" s="46"/>
      <c r="L240" s="46"/>
      <c r="M240" s="46"/>
      <c r="N240" s="335"/>
    </row>
    <row r="241" spans="1:14" ht="12.75">
      <c r="A241" s="39" t="s">
        <v>273</v>
      </c>
      <c r="B241" s="69" t="s">
        <v>185</v>
      </c>
      <c r="C241" s="40" t="s">
        <v>174</v>
      </c>
      <c r="D241" s="43">
        <v>1100000</v>
      </c>
      <c r="E241" s="40"/>
      <c r="F241" s="43">
        <f>SUM(G241:M241)</f>
        <v>100000</v>
      </c>
      <c r="G241" s="43">
        <v>100000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258" t="s">
        <v>168</v>
      </c>
    </row>
    <row r="242" spans="1:14" ht="12.75">
      <c r="A242" s="39"/>
      <c r="B242" s="69" t="s">
        <v>186</v>
      </c>
      <c r="C242" s="40"/>
      <c r="D242" s="40"/>
      <c r="E242" s="40"/>
      <c r="F242" s="42"/>
      <c r="G242" s="40"/>
      <c r="H242" s="40"/>
      <c r="I242" s="40"/>
      <c r="J242" s="40"/>
      <c r="K242" s="40"/>
      <c r="L242" s="40"/>
      <c r="M242" s="40"/>
      <c r="N242" s="258"/>
    </row>
    <row r="243" spans="1:14" ht="12.75">
      <c r="A243" s="39"/>
      <c r="B243" s="69" t="s">
        <v>41</v>
      </c>
      <c r="C243" s="40"/>
      <c r="D243" s="40"/>
      <c r="E243" s="40"/>
      <c r="F243" s="42"/>
      <c r="G243" s="40"/>
      <c r="H243" s="40"/>
      <c r="I243" s="40"/>
      <c r="J243" s="40"/>
      <c r="K243" s="40"/>
      <c r="L243" s="40"/>
      <c r="M243" s="40"/>
      <c r="N243" s="258"/>
    </row>
    <row r="244" spans="1:14" ht="12.75">
      <c r="A244" s="66"/>
      <c r="B244" s="94"/>
      <c r="C244" s="67" t="s">
        <v>39</v>
      </c>
      <c r="D244" s="67"/>
      <c r="E244" s="67"/>
      <c r="F244" s="171"/>
      <c r="G244" s="67"/>
      <c r="H244" s="67"/>
      <c r="I244" s="67"/>
      <c r="J244" s="67"/>
      <c r="K244" s="67"/>
      <c r="L244" s="67"/>
      <c r="M244" s="67"/>
      <c r="N244" s="255"/>
    </row>
    <row r="245" spans="1:14" ht="12.75">
      <c r="A245" s="39" t="s">
        <v>274</v>
      </c>
      <c r="B245" s="69" t="s">
        <v>131</v>
      </c>
      <c r="C245" s="40" t="s">
        <v>126</v>
      </c>
      <c r="D245" s="43">
        <v>50431</v>
      </c>
      <c r="E245" s="43">
        <v>18431</v>
      </c>
      <c r="F245" s="43">
        <f>SUM(G245:M245)</f>
        <v>32000</v>
      </c>
      <c r="G245" s="43">
        <v>32000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242" t="s">
        <v>287</v>
      </c>
    </row>
    <row r="246" spans="1:14" ht="12.75">
      <c r="A246" s="39"/>
      <c r="B246" s="69" t="s">
        <v>132</v>
      </c>
      <c r="C246" s="40"/>
      <c r="D246" s="40"/>
      <c r="E246" s="40"/>
      <c r="F246" s="42"/>
      <c r="G246" s="40"/>
      <c r="H246" s="40"/>
      <c r="I246" s="40"/>
      <c r="J246" s="40"/>
      <c r="K246" s="40"/>
      <c r="L246" s="40"/>
      <c r="M246" s="40"/>
      <c r="N246" s="242"/>
    </row>
    <row r="247" spans="1:14" ht="12.75">
      <c r="A247" s="39"/>
      <c r="B247" s="69" t="s">
        <v>134</v>
      </c>
      <c r="C247" s="40"/>
      <c r="D247" s="40"/>
      <c r="E247" s="40"/>
      <c r="F247" s="42"/>
      <c r="G247" s="40"/>
      <c r="H247" s="40"/>
      <c r="I247" s="40"/>
      <c r="J247" s="40"/>
      <c r="K247" s="40"/>
      <c r="L247" s="40"/>
      <c r="M247" s="40"/>
      <c r="N247" s="242"/>
    </row>
    <row r="248" spans="1:14" ht="12.75">
      <c r="A248" s="66"/>
      <c r="B248" s="94"/>
      <c r="C248" s="67"/>
      <c r="D248" s="67"/>
      <c r="E248" s="67"/>
      <c r="F248" s="171"/>
      <c r="G248" s="67"/>
      <c r="H248" s="67"/>
      <c r="I248" s="67"/>
      <c r="J248" s="67"/>
      <c r="K248" s="67"/>
      <c r="L248" s="67"/>
      <c r="M248" s="67"/>
      <c r="N248" s="255"/>
    </row>
    <row r="249" spans="1:14" ht="12.75">
      <c r="A249" s="39" t="s">
        <v>275</v>
      </c>
      <c r="B249" s="69" t="s">
        <v>131</v>
      </c>
      <c r="C249" s="40" t="s">
        <v>126</v>
      </c>
      <c r="D249" s="43">
        <v>35940</v>
      </c>
      <c r="E249" s="43">
        <v>17940</v>
      </c>
      <c r="F249" s="43">
        <f>SUM(G249:M249)</f>
        <v>18000</v>
      </c>
      <c r="G249" s="43">
        <v>18000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242" t="s">
        <v>288</v>
      </c>
    </row>
    <row r="250" spans="1:14" ht="12.75">
      <c r="A250" s="39"/>
      <c r="B250" s="69" t="s">
        <v>133</v>
      </c>
      <c r="C250" s="40"/>
      <c r="D250" s="40"/>
      <c r="E250" s="40"/>
      <c r="F250" s="42"/>
      <c r="G250" s="40"/>
      <c r="H250" s="40"/>
      <c r="I250" s="40"/>
      <c r="J250" s="40"/>
      <c r="K250" s="40"/>
      <c r="L250" s="40"/>
      <c r="M250" s="40"/>
      <c r="N250" s="242"/>
    </row>
    <row r="251" spans="1:14" ht="12.75">
      <c r="A251" s="39"/>
      <c r="B251" s="69" t="s">
        <v>134</v>
      </c>
      <c r="C251" s="40"/>
      <c r="D251" s="40" t="s">
        <v>39</v>
      </c>
      <c r="E251" s="40"/>
      <c r="F251" s="42"/>
      <c r="G251" s="40"/>
      <c r="H251" s="40"/>
      <c r="I251" s="40"/>
      <c r="J251" s="40"/>
      <c r="K251" s="40"/>
      <c r="L251" s="40"/>
      <c r="M251" s="40"/>
      <c r="N251" s="242"/>
    </row>
    <row r="252" spans="1:14" ht="12.75">
      <c r="A252" s="66"/>
      <c r="B252" s="94"/>
      <c r="C252" s="67"/>
      <c r="D252" s="67"/>
      <c r="E252" s="67"/>
      <c r="F252" s="171"/>
      <c r="G252" s="67"/>
      <c r="H252" s="67"/>
      <c r="I252" s="67"/>
      <c r="J252" s="67"/>
      <c r="K252" s="67"/>
      <c r="L252" s="67"/>
      <c r="M252" s="67"/>
      <c r="N252" s="255"/>
    </row>
    <row r="253" spans="1:14" ht="12.75">
      <c r="A253" s="39" t="s">
        <v>276</v>
      </c>
      <c r="B253" s="69" t="s">
        <v>214</v>
      </c>
      <c r="C253" s="40">
        <v>2009</v>
      </c>
      <c r="D253" s="43">
        <v>4000</v>
      </c>
      <c r="E253" s="40"/>
      <c r="F253" s="43">
        <f>SUM(G253:M253)</f>
        <v>12000</v>
      </c>
      <c r="G253" s="43">
        <v>12000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242" t="s">
        <v>289</v>
      </c>
    </row>
    <row r="254" spans="1:14" ht="12.75">
      <c r="A254" s="39"/>
      <c r="B254" s="69" t="s">
        <v>215</v>
      </c>
      <c r="C254" s="40"/>
      <c r="D254" s="40"/>
      <c r="E254" s="40"/>
      <c r="F254" s="42"/>
      <c r="G254" s="40"/>
      <c r="H254" s="40"/>
      <c r="I254" s="40"/>
      <c r="J254" s="40"/>
      <c r="K254" s="40"/>
      <c r="L254" s="40"/>
      <c r="M254" s="40"/>
      <c r="N254" s="242"/>
    </row>
    <row r="255" spans="1:14" ht="12.75">
      <c r="A255" s="39"/>
      <c r="B255" s="69" t="s">
        <v>216</v>
      </c>
      <c r="C255" s="40"/>
      <c r="D255" s="40"/>
      <c r="E255" s="40"/>
      <c r="F255" s="42"/>
      <c r="G255" s="40"/>
      <c r="H255" s="40"/>
      <c r="I255" s="40"/>
      <c r="J255" s="40"/>
      <c r="K255" s="40"/>
      <c r="L255" s="40"/>
      <c r="M255" s="40"/>
      <c r="N255" s="242"/>
    </row>
    <row r="256" spans="1:14" ht="12.75">
      <c r="A256" s="66"/>
      <c r="B256" s="141" t="s">
        <v>39</v>
      </c>
      <c r="C256" s="67"/>
      <c r="D256" s="67"/>
      <c r="E256" s="67"/>
      <c r="F256" s="171"/>
      <c r="G256" s="67"/>
      <c r="H256" s="67"/>
      <c r="I256" s="67"/>
      <c r="J256" s="67"/>
      <c r="K256" s="67"/>
      <c r="L256" s="67"/>
      <c r="M256" s="67"/>
      <c r="N256" s="255"/>
    </row>
    <row r="257" spans="1:14" ht="12.75">
      <c r="A257" s="84" t="s">
        <v>277</v>
      </c>
      <c r="B257" s="69" t="s">
        <v>67</v>
      </c>
      <c r="C257" s="82">
        <v>2009</v>
      </c>
      <c r="D257" s="86"/>
      <c r="E257" s="86"/>
      <c r="F257" s="87">
        <f>SUM(G257:M257)</f>
        <v>50000</v>
      </c>
      <c r="G257" s="87">
        <v>50000</v>
      </c>
      <c r="H257" s="87">
        <v>0</v>
      </c>
      <c r="I257" s="87">
        <v>0</v>
      </c>
      <c r="J257" s="87">
        <v>0</v>
      </c>
      <c r="K257" s="87">
        <v>0</v>
      </c>
      <c r="L257" s="87">
        <v>0</v>
      </c>
      <c r="M257" s="87">
        <v>0</v>
      </c>
      <c r="N257" s="257" t="s">
        <v>104</v>
      </c>
    </row>
    <row r="258" spans="1:14" ht="12.75">
      <c r="A258" s="88"/>
      <c r="B258" s="69" t="s">
        <v>41</v>
      </c>
      <c r="C258" s="89"/>
      <c r="D258" s="86"/>
      <c r="E258" s="86"/>
      <c r="F258" s="87"/>
      <c r="G258" s="90"/>
      <c r="H258" s="90"/>
      <c r="I258" s="90"/>
      <c r="J258" s="90"/>
      <c r="K258" s="90"/>
      <c r="L258" s="90"/>
      <c r="M258" s="90"/>
      <c r="N258" s="259"/>
    </row>
    <row r="259" spans="1:14" ht="12.75">
      <c r="A259" s="199"/>
      <c r="B259" s="94"/>
      <c r="C259" s="200"/>
      <c r="D259" s="201"/>
      <c r="E259" s="201"/>
      <c r="F259" s="97"/>
      <c r="G259" s="202"/>
      <c r="H259" s="202"/>
      <c r="I259" s="202"/>
      <c r="J259" s="202"/>
      <c r="K259" s="202"/>
      <c r="L259" s="202"/>
      <c r="M259" s="202"/>
      <c r="N259" s="260"/>
    </row>
    <row r="260" spans="1:14" ht="12.75">
      <c r="A260" s="39" t="s">
        <v>278</v>
      </c>
      <c r="B260" s="69" t="s">
        <v>217</v>
      </c>
      <c r="C260" s="40" t="s">
        <v>126</v>
      </c>
      <c r="D260" s="43">
        <v>25928</v>
      </c>
      <c r="E260" s="43">
        <v>11928</v>
      </c>
      <c r="F260" s="43">
        <f>SUM(G260:M260)</f>
        <v>14000</v>
      </c>
      <c r="G260" s="43">
        <v>14000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242" t="s">
        <v>290</v>
      </c>
    </row>
    <row r="261" spans="1:14" ht="12.75">
      <c r="A261" s="39"/>
      <c r="B261" s="69" t="s">
        <v>218</v>
      </c>
      <c r="C261" s="40"/>
      <c r="D261" s="40"/>
      <c r="E261" s="40"/>
      <c r="F261" s="42"/>
      <c r="G261" s="40"/>
      <c r="H261" s="40"/>
      <c r="I261" s="40"/>
      <c r="J261" s="40"/>
      <c r="K261" s="40"/>
      <c r="L261" s="40"/>
      <c r="M261" s="40"/>
      <c r="N261" s="242" t="s">
        <v>291</v>
      </c>
    </row>
    <row r="262" spans="1:14" ht="12.75">
      <c r="A262" s="39"/>
      <c r="B262" s="69" t="s">
        <v>134</v>
      </c>
      <c r="C262" s="40"/>
      <c r="D262" s="40"/>
      <c r="E262" s="40"/>
      <c r="F262" s="42"/>
      <c r="G262" s="40"/>
      <c r="H262" s="40"/>
      <c r="I262" s="40"/>
      <c r="J262" s="40"/>
      <c r="K262" s="40"/>
      <c r="L262" s="40"/>
      <c r="M262" s="40"/>
      <c r="N262" s="242"/>
    </row>
    <row r="263" spans="1:14" ht="12.75">
      <c r="A263" s="66"/>
      <c r="B263" s="94"/>
      <c r="C263" s="67"/>
      <c r="D263" s="67"/>
      <c r="E263" s="67"/>
      <c r="F263" s="171"/>
      <c r="G263" s="67"/>
      <c r="H263" s="67"/>
      <c r="I263" s="67"/>
      <c r="J263" s="67"/>
      <c r="K263" s="67"/>
      <c r="L263" s="67"/>
      <c r="M263" s="67"/>
      <c r="N263" s="255"/>
    </row>
    <row r="264" spans="1:14" ht="12.75">
      <c r="A264" s="39" t="s">
        <v>279</v>
      </c>
      <c r="B264" s="69" t="s">
        <v>323</v>
      </c>
      <c r="C264" s="40">
        <v>2009</v>
      </c>
      <c r="D264" s="40"/>
      <c r="E264" s="40"/>
      <c r="F264" s="43">
        <f>SUM(G264:M264)</f>
        <v>45000</v>
      </c>
      <c r="G264" s="43">
        <v>45000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242" t="s">
        <v>326</v>
      </c>
    </row>
    <row r="265" spans="1:14" ht="12.75">
      <c r="A265" s="39"/>
      <c r="B265" s="69" t="s">
        <v>324</v>
      </c>
      <c r="C265" s="40"/>
      <c r="D265" s="40"/>
      <c r="E265" s="40"/>
      <c r="F265" s="42"/>
      <c r="G265" s="40"/>
      <c r="H265" s="40"/>
      <c r="I265" s="40"/>
      <c r="J265" s="40"/>
      <c r="K265" s="40"/>
      <c r="L265" s="40"/>
      <c r="M265" s="40"/>
      <c r="N265" s="242"/>
    </row>
    <row r="266" spans="1:14" ht="12.75">
      <c r="A266" s="39"/>
      <c r="B266" s="69" t="s">
        <v>325</v>
      </c>
      <c r="C266" s="40"/>
      <c r="D266" s="40"/>
      <c r="E266" s="40"/>
      <c r="F266" s="42"/>
      <c r="G266" s="40"/>
      <c r="H266" s="40"/>
      <c r="I266" s="40"/>
      <c r="J266" s="40"/>
      <c r="K266" s="40"/>
      <c r="L266" s="40"/>
      <c r="M266" s="40"/>
      <c r="N266" s="242"/>
    </row>
    <row r="267" spans="1:14" ht="12.75">
      <c r="A267" s="39"/>
      <c r="B267" s="69" t="s">
        <v>41</v>
      </c>
      <c r="C267" s="40"/>
      <c r="D267" s="40"/>
      <c r="E267" s="40"/>
      <c r="F267" s="42"/>
      <c r="G267" s="40"/>
      <c r="H267" s="40"/>
      <c r="I267" s="40"/>
      <c r="J267" s="40"/>
      <c r="K267" s="40"/>
      <c r="L267" s="40"/>
      <c r="M267" s="40"/>
      <c r="N267" s="242"/>
    </row>
    <row r="268" spans="1:14" ht="12.75">
      <c r="A268" s="39"/>
      <c r="B268" s="69"/>
      <c r="C268" s="40"/>
      <c r="D268" s="40"/>
      <c r="E268" s="40"/>
      <c r="F268" s="42"/>
      <c r="G268" s="40"/>
      <c r="H268" s="40"/>
      <c r="I268" s="40"/>
      <c r="J268" s="40"/>
      <c r="K268" s="40"/>
      <c r="L268" s="40"/>
      <c r="M268" s="40"/>
      <c r="N268" s="242"/>
    </row>
    <row r="269" spans="1:14" ht="12.75">
      <c r="A269" s="45"/>
      <c r="B269" s="141"/>
      <c r="C269" s="46"/>
      <c r="D269" s="46"/>
      <c r="E269" s="46"/>
      <c r="F269" s="47"/>
      <c r="G269" s="46"/>
      <c r="H269" s="46"/>
      <c r="I269" s="46"/>
      <c r="J269" s="46"/>
      <c r="K269" s="46"/>
      <c r="L269" s="46"/>
      <c r="M269" s="46"/>
      <c r="N269" s="256"/>
    </row>
    <row r="270" spans="1:14" ht="12.75">
      <c r="A270" s="316" t="s">
        <v>280</v>
      </c>
      <c r="B270" s="377" t="s">
        <v>332</v>
      </c>
      <c r="C270" s="317">
        <v>2009</v>
      </c>
      <c r="D270" s="317"/>
      <c r="E270" s="317"/>
      <c r="F270" s="320">
        <f>SUM(G270:M270)</f>
        <v>30000</v>
      </c>
      <c r="G270" s="320">
        <v>30000</v>
      </c>
      <c r="H270" s="317">
        <v>0</v>
      </c>
      <c r="I270" s="317">
        <v>0</v>
      </c>
      <c r="J270" s="317">
        <v>0</v>
      </c>
      <c r="K270" s="317">
        <v>0</v>
      </c>
      <c r="L270" s="317">
        <v>0</v>
      </c>
      <c r="M270" s="317">
        <v>0</v>
      </c>
      <c r="N270" s="379" t="s">
        <v>334</v>
      </c>
    </row>
    <row r="271" spans="1:14" ht="12.75">
      <c r="A271" s="39"/>
      <c r="B271" s="69" t="s">
        <v>333</v>
      </c>
      <c r="C271" s="40"/>
      <c r="D271" s="40"/>
      <c r="E271" s="40"/>
      <c r="F271" s="42"/>
      <c r="G271" s="40"/>
      <c r="H271" s="40"/>
      <c r="I271" s="40"/>
      <c r="J271" s="40"/>
      <c r="K271" s="40"/>
      <c r="L271" s="40"/>
      <c r="M271" s="40"/>
      <c r="N271" s="242" t="s">
        <v>335</v>
      </c>
    </row>
    <row r="272" spans="1:14" ht="12.75">
      <c r="A272" s="39"/>
      <c r="B272" s="69" t="s">
        <v>41</v>
      </c>
      <c r="C272" s="40"/>
      <c r="D272" s="40"/>
      <c r="E272" s="40"/>
      <c r="F272" s="42"/>
      <c r="G272" s="40"/>
      <c r="H272" s="40"/>
      <c r="I272" s="40"/>
      <c r="J272" s="40"/>
      <c r="K272" s="40"/>
      <c r="L272" s="40"/>
      <c r="M272" s="40"/>
      <c r="N272" s="242"/>
    </row>
    <row r="273" spans="1:14" ht="13.5" thickBot="1">
      <c r="A273" s="45"/>
      <c r="B273" s="141" t="s">
        <v>39</v>
      </c>
      <c r="C273" s="46"/>
      <c r="D273" s="46"/>
      <c r="E273" s="46"/>
      <c r="F273" s="47"/>
      <c r="G273" s="46"/>
      <c r="H273" s="46"/>
      <c r="I273" s="46"/>
      <c r="J273" s="46"/>
      <c r="K273" s="46"/>
      <c r="L273" s="46"/>
      <c r="M273" s="46"/>
      <c r="N273" s="256"/>
    </row>
    <row r="274" spans="1:14" ht="13.5" thickBot="1">
      <c r="A274" s="71"/>
      <c r="B274" s="72" t="s">
        <v>42</v>
      </c>
      <c r="C274" s="72"/>
      <c r="D274" s="72"/>
      <c r="E274" s="72"/>
      <c r="F274" s="73">
        <f>SUM(G274:M274)</f>
        <v>6086000</v>
      </c>
      <c r="G274" s="73">
        <f>SUM(G193+G199+G208+G214+G220+G225+G245+G249+G253+G257+G264+G241+G260+G270)</f>
        <v>2816000</v>
      </c>
      <c r="H274" s="73">
        <f>SUM(H193+H199+H208+H214+H220+H225)</f>
        <v>0</v>
      </c>
      <c r="I274" s="73">
        <f>SUM(I193+I199+I208+I214+I220+I225)</f>
        <v>0</v>
      </c>
      <c r="J274" s="73">
        <f>SUM(J193+J199+J208+J214+J220+J225)</f>
        <v>0</v>
      </c>
      <c r="K274" s="73">
        <f>SUM(K193+K199+K5+K214+K220+K225)</f>
        <v>0</v>
      </c>
      <c r="L274" s="73">
        <f>SUM(L193+L199+L208+L214+L220+L225)</f>
        <v>3270000</v>
      </c>
      <c r="M274" s="73">
        <f>SUM(M193+M199+M208+M214+M220+M225)</f>
        <v>0</v>
      </c>
      <c r="N274" s="261"/>
    </row>
    <row r="275" spans="1:14" ht="12.75">
      <c r="A275" s="349"/>
      <c r="B275" s="350" t="s">
        <v>175</v>
      </c>
      <c r="C275" s="351"/>
      <c r="D275" s="351"/>
      <c r="E275" s="351"/>
      <c r="F275" s="353"/>
      <c r="G275" s="353"/>
      <c r="H275" s="353"/>
      <c r="I275" s="353"/>
      <c r="J275" s="353"/>
      <c r="K275" s="353"/>
      <c r="L275" s="353"/>
      <c r="M275" s="353"/>
      <c r="N275" s="368"/>
    </row>
    <row r="276" spans="1:14" ht="12.75">
      <c r="A276" s="129"/>
      <c r="B276" s="126" t="s">
        <v>54</v>
      </c>
      <c r="C276" s="130"/>
      <c r="D276" s="130"/>
      <c r="E276" s="130"/>
      <c r="F276" s="131"/>
      <c r="G276" s="131"/>
      <c r="H276" s="131"/>
      <c r="I276" s="131"/>
      <c r="J276" s="131"/>
      <c r="K276" s="131"/>
      <c r="L276" s="131"/>
      <c r="M276" s="131"/>
      <c r="N276" s="296"/>
    </row>
    <row r="277" spans="1:14" ht="13.5" thickBot="1">
      <c r="A277" s="25"/>
      <c r="B277" s="52" t="s">
        <v>55</v>
      </c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43"/>
    </row>
    <row r="278" spans="1:14" ht="12.75">
      <c r="A278" s="39" t="s">
        <v>345</v>
      </c>
      <c r="B278" s="40" t="s">
        <v>201</v>
      </c>
      <c r="C278" s="40">
        <v>2009</v>
      </c>
      <c r="D278" s="43"/>
      <c r="E278" s="43"/>
      <c r="F278" s="43">
        <f>SUM(G278:M278)</f>
        <v>8000</v>
      </c>
      <c r="G278" s="43">
        <v>8000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237" t="s">
        <v>205</v>
      </c>
    </row>
    <row r="279" spans="1:14" ht="12.75">
      <c r="A279" s="39"/>
      <c r="B279" s="40" t="s">
        <v>202</v>
      </c>
      <c r="C279" s="40"/>
      <c r="D279" s="43"/>
      <c r="E279" s="43"/>
      <c r="F279" s="43"/>
      <c r="G279" s="43"/>
      <c r="H279" s="40"/>
      <c r="I279" s="40"/>
      <c r="J279" s="40"/>
      <c r="K279" s="40"/>
      <c r="L279" s="40"/>
      <c r="M279" s="40"/>
      <c r="N279" s="237"/>
    </row>
    <row r="280" spans="1:14" ht="12.75">
      <c r="A280" s="39"/>
      <c r="B280" s="40" t="s">
        <v>56</v>
      </c>
      <c r="C280" s="40"/>
      <c r="D280" s="43"/>
      <c r="E280" s="43"/>
      <c r="F280" s="43"/>
      <c r="G280" s="43"/>
      <c r="H280" s="40"/>
      <c r="I280" s="40"/>
      <c r="J280" s="40"/>
      <c r="K280" s="40"/>
      <c r="L280" s="40"/>
      <c r="M280" s="40"/>
      <c r="N280" s="237"/>
    </row>
    <row r="281" spans="1:14" ht="12.75">
      <c r="A281" s="66"/>
      <c r="B281" s="67"/>
      <c r="C281" s="67"/>
      <c r="D281" s="195"/>
      <c r="E281" s="195"/>
      <c r="F281" s="195"/>
      <c r="G281" s="195"/>
      <c r="H281" s="67"/>
      <c r="I281" s="67"/>
      <c r="J281" s="67"/>
      <c r="K281" s="67"/>
      <c r="L281" s="67"/>
      <c r="M281" s="67"/>
      <c r="N281" s="302"/>
    </row>
    <row r="282" spans="1:14" ht="12.75">
      <c r="A282" s="39" t="s">
        <v>346</v>
      </c>
      <c r="B282" s="40" t="s">
        <v>203</v>
      </c>
      <c r="C282" s="40">
        <v>2009</v>
      </c>
      <c r="D282" s="43"/>
      <c r="E282" s="43"/>
      <c r="F282" s="43">
        <f>SUM(G282:M282)</f>
        <v>4000</v>
      </c>
      <c r="G282" s="43">
        <v>4000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237" t="s">
        <v>221</v>
      </c>
    </row>
    <row r="283" spans="1:14" ht="12.75">
      <c r="A283" s="39"/>
      <c r="B283" s="40" t="s">
        <v>204</v>
      </c>
      <c r="C283" s="40"/>
      <c r="D283" s="43"/>
      <c r="E283" s="43"/>
      <c r="F283" s="43"/>
      <c r="G283" s="43"/>
      <c r="H283" s="40"/>
      <c r="I283" s="40"/>
      <c r="J283" s="40"/>
      <c r="K283" s="40"/>
      <c r="L283" s="40"/>
      <c r="M283" s="40"/>
      <c r="N283" s="237"/>
    </row>
    <row r="284" spans="1:14" ht="12.75">
      <c r="A284" s="39"/>
      <c r="B284" s="40" t="s">
        <v>56</v>
      </c>
      <c r="C284" s="40"/>
      <c r="D284" s="43"/>
      <c r="E284" s="43"/>
      <c r="F284" s="43"/>
      <c r="G284" s="43"/>
      <c r="H284" s="40"/>
      <c r="I284" s="40"/>
      <c r="J284" s="40"/>
      <c r="K284" s="40"/>
      <c r="L284" s="40"/>
      <c r="M284" s="40"/>
      <c r="N284" s="237"/>
    </row>
    <row r="285" spans="1:14" ht="12.75">
      <c r="A285" s="45"/>
      <c r="B285" s="46"/>
      <c r="C285" s="46"/>
      <c r="D285" s="112"/>
      <c r="E285" s="112"/>
      <c r="F285" s="112"/>
      <c r="G285" s="112"/>
      <c r="H285" s="46"/>
      <c r="I285" s="46"/>
      <c r="J285" s="46"/>
      <c r="K285" s="46"/>
      <c r="L285" s="46"/>
      <c r="M285" s="46"/>
      <c r="N285" s="303"/>
    </row>
    <row r="286" spans="1:14" ht="14.25" customHeight="1">
      <c r="A286" s="84" t="s">
        <v>347</v>
      </c>
      <c r="B286" s="85" t="s">
        <v>95</v>
      </c>
      <c r="C286" s="82" t="s">
        <v>252</v>
      </c>
      <c r="D286" s="86"/>
      <c r="E286" s="86"/>
      <c r="F286" s="87">
        <f>SUM(G286:M286)</f>
        <v>850000</v>
      </c>
      <c r="G286" s="87">
        <v>850000</v>
      </c>
      <c r="H286" s="87">
        <v>0</v>
      </c>
      <c r="I286" s="87">
        <v>0</v>
      </c>
      <c r="J286" s="87">
        <v>0</v>
      </c>
      <c r="K286" s="87">
        <v>0</v>
      </c>
      <c r="L286" s="87">
        <v>0</v>
      </c>
      <c r="M286" s="87">
        <v>0</v>
      </c>
      <c r="N286" s="257" t="s">
        <v>105</v>
      </c>
    </row>
    <row r="287" spans="1:14" ht="14.25" customHeight="1">
      <c r="A287" s="88"/>
      <c r="B287" s="85" t="s">
        <v>60</v>
      </c>
      <c r="C287" s="89"/>
      <c r="D287" s="86"/>
      <c r="E287" s="86"/>
      <c r="F287" s="87"/>
      <c r="G287" s="87"/>
      <c r="H287" s="87"/>
      <c r="I287" s="87"/>
      <c r="J287" s="87"/>
      <c r="K287" s="87"/>
      <c r="L287" s="87"/>
      <c r="M287" s="87"/>
      <c r="N287" s="304"/>
    </row>
    <row r="288" spans="1:14" ht="14.25" customHeight="1">
      <c r="A288" s="88"/>
      <c r="B288" s="69" t="s">
        <v>93</v>
      </c>
      <c r="C288" s="89"/>
      <c r="D288" s="86"/>
      <c r="E288" s="86"/>
      <c r="F288" s="87"/>
      <c r="G288" s="87"/>
      <c r="H288" s="87"/>
      <c r="I288" s="87"/>
      <c r="J288" s="87"/>
      <c r="K288" s="87"/>
      <c r="L288" s="87"/>
      <c r="M288" s="87"/>
      <c r="N288" s="305"/>
    </row>
    <row r="289" spans="1:14" ht="12.75">
      <c r="A289" s="140"/>
      <c r="B289" s="141"/>
      <c r="C289" s="142"/>
      <c r="D289" s="143"/>
      <c r="E289" s="143"/>
      <c r="F289" s="144"/>
      <c r="G289" s="144"/>
      <c r="H289" s="144"/>
      <c r="I289" s="144"/>
      <c r="J289" s="144"/>
      <c r="K289" s="144"/>
      <c r="L289" s="144"/>
      <c r="M289" s="144"/>
      <c r="N289" s="306"/>
    </row>
    <row r="290" spans="1:14" ht="12.75">
      <c r="A290" s="39" t="s">
        <v>348</v>
      </c>
      <c r="B290" s="69" t="s">
        <v>127</v>
      </c>
      <c r="C290" s="40" t="s">
        <v>126</v>
      </c>
      <c r="D290" s="43">
        <v>32000</v>
      </c>
      <c r="E290" s="43">
        <v>12000</v>
      </c>
      <c r="F290" s="43">
        <f>SUM(G290:M290)</f>
        <v>20000</v>
      </c>
      <c r="G290" s="43">
        <v>20000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242" t="s">
        <v>164</v>
      </c>
    </row>
    <row r="291" spans="1:14" ht="12.75">
      <c r="A291" s="39"/>
      <c r="B291" s="69" t="s">
        <v>128</v>
      </c>
      <c r="C291" s="40"/>
      <c r="D291" s="40"/>
      <c r="E291" s="40"/>
      <c r="F291" s="43"/>
      <c r="G291" s="40"/>
      <c r="H291" s="40"/>
      <c r="I291" s="40"/>
      <c r="J291" s="40"/>
      <c r="K291" s="40"/>
      <c r="L291" s="87"/>
      <c r="M291" s="87"/>
      <c r="N291" s="305"/>
    </row>
    <row r="292" spans="1:14" ht="12.75">
      <c r="A292" s="24"/>
      <c r="B292" s="40" t="s">
        <v>56</v>
      </c>
      <c r="C292" s="167"/>
      <c r="D292" s="40"/>
      <c r="E292" s="40"/>
      <c r="F292" s="43"/>
      <c r="G292" s="40"/>
      <c r="H292" s="40"/>
      <c r="I292" s="40"/>
      <c r="J292" s="40"/>
      <c r="K292" s="40"/>
      <c r="L292" s="87"/>
      <c r="M292" s="87"/>
      <c r="N292" s="305"/>
    </row>
    <row r="293" spans="1:14" ht="13.5" thickBot="1">
      <c r="A293" s="88"/>
      <c r="B293" s="40" t="s">
        <v>39</v>
      </c>
      <c r="C293" s="170"/>
      <c r="D293" s="86"/>
      <c r="E293" s="86"/>
      <c r="F293" s="87"/>
      <c r="G293" s="87"/>
      <c r="H293" s="87"/>
      <c r="I293" s="87"/>
      <c r="J293" s="87"/>
      <c r="K293" s="87"/>
      <c r="L293" s="97"/>
      <c r="M293" s="97"/>
      <c r="N293" s="307"/>
    </row>
    <row r="294" spans="1:14" ht="13.5" thickBot="1">
      <c r="A294" s="71"/>
      <c r="B294" s="72" t="s">
        <v>57</v>
      </c>
      <c r="C294" s="72"/>
      <c r="D294" s="72"/>
      <c r="E294" s="72"/>
      <c r="F294" s="95">
        <f>SUM(G294:M294)</f>
        <v>882000</v>
      </c>
      <c r="G294" s="73">
        <f>SUM(G278:G293)</f>
        <v>882000</v>
      </c>
      <c r="H294" s="73">
        <f>SUM(H278:H293)</f>
        <v>0</v>
      </c>
      <c r="I294" s="73"/>
      <c r="J294" s="73">
        <f>SUM(J278:J293)</f>
        <v>0</v>
      </c>
      <c r="K294" s="73">
        <f>SUM(K278:K293)</f>
        <v>0</v>
      </c>
      <c r="L294" s="231">
        <f>SUM(L278:L293)</f>
        <v>0</v>
      </c>
      <c r="M294" s="188">
        <v>0</v>
      </c>
      <c r="N294" s="308"/>
    </row>
    <row r="295" spans="1:14" ht="12.75">
      <c r="A295" s="21"/>
      <c r="B295" s="74" t="s">
        <v>58</v>
      </c>
      <c r="C295" s="22"/>
      <c r="D295" s="22"/>
      <c r="E295" s="22"/>
      <c r="F295" s="22"/>
      <c r="G295" s="22"/>
      <c r="H295" s="22"/>
      <c r="I295" s="22"/>
      <c r="J295" s="22"/>
      <c r="K295" s="22"/>
      <c r="L295" s="23"/>
      <c r="M295" s="23"/>
      <c r="N295" s="242"/>
    </row>
    <row r="296" spans="1:14" ht="13.5" thickBot="1">
      <c r="A296" s="25"/>
      <c r="B296" s="52" t="s">
        <v>59</v>
      </c>
      <c r="C296" s="26"/>
      <c r="D296" s="26"/>
      <c r="E296" s="26"/>
      <c r="F296" s="149"/>
      <c r="G296" s="26"/>
      <c r="H296" s="26"/>
      <c r="I296" s="26"/>
      <c r="J296" s="26"/>
      <c r="K296" s="26"/>
      <c r="L296" s="26"/>
      <c r="M296" s="26"/>
      <c r="N296" s="243"/>
    </row>
    <row r="297" spans="1:14" ht="12.75">
      <c r="A297" s="39" t="s">
        <v>350</v>
      </c>
      <c r="B297" s="40" t="s">
        <v>98</v>
      </c>
      <c r="C297" s="40" t="s">
        <v>152</v>
      </c>
      <c r="D297" s="43">
        <v>32023300</v>
      </c>
      <c r="E297" s="43">
        <v>23300</v>
      </c>
      <c r="F297" s="148">
        <f>SUM(G297:M297)</f>
        <v>2000000</v>
      </c>
      <c r="G297" s="43">
        <v>2000000</v>
      </c>
      <c r="H297" s="101">
        <v>0</v>
      </c>
      <c r="I297" s="101">
        <v>0</v>
      </c>
      <c r="J297" s="101">
        <v>0</v>
      </c>
      <c r="K297" s="101">
        <v>0</v>
      </c>
      <c r="L297" s="101">
        <v>0</v>
      </c>
      <c r="M297" s="101">
        <v>0</v>
      </c>
      <c r="N297" s="248" t="s">
        <v>105</v>
      </c>
    </row>
    <row r="298" spans="1:14" ht="12.75">
      <c r="A298" s="39"/>
      <c r="B298" s="40" t="s">
        <v>102</v>
      </c>
      <c r="C298" s="40"/>
      <c r="D298" s="40"/>
      <c r="E298" s="40"/>
      <c r="F298" s="40"/>
      <c r="G298" s="41"/>
      <c r="H298" s="83"/>
      <c r="I298" s="83"/>
      <c r="J298" s="83"/>
      <c r="K298" s="83"/>
      <c r="L298" s="83"/>
      <c r="M298" s="83"/>
      <c r="N298" s="242"/>
    </row>
    <row r="299" spans="1:14" ht="12.75">
      <c r="A299" s="39"/>
      <c r="B299" s="40" t="s">
        <v>99</v>
      </c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248"/>
    </row>
    <row r="300" spans="1:14" ht="12.75">
      <c r="A300" s="45"/>
      <c r="B300" s="46" t="s">
        <v>39</v>
      </c>
      <c r="C300" s="46"/>
      <c r="D300" s="46"/>
      <c r="E300" s="46"/>
      <c r="F300" s="150"/>
      <c r="G300" s="46"/>
      <c r="H300" s="46"/>
      <c r="I300" s="46"/>
      <c r="J300" s="46"/>
      <c r="K300" s="46"/>
      <c r="L300" s="46"/>
      <c r="M300" s="46"/>
      <c r="N300" s="290"/>
    </row>
    <row r="301" spans="1:14" ht="12.75">
      <c r="A301" s="39" t="s">
        <v>349</v>
      </c>
      <c r="B301" s="40" t="s">
        <v>307</v>
      </c>
      <c r="C301" s="40" t="s">
        <v>174</v>
      </c>
      <c r="D301" s="43"/>
      <c r="E301" s="43"/>
      <c r="F301" s="148">
        <f>SUM(G301:M301)</f>
        <v>700000</v>
      </c>
      <c r="G301" s="43">
        <v>700000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248" t="s">
        <v>362</v>
      </c>
    </row>
    <row r="302" spans="1:14" ht="12.75">
      <c r="A302" s="39"/>
      <c r="B302" s="40" t="s">
        <v>60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248" t="s">
        <v>374</v>
      </c>
    </row>
    <row r="303" spans="1:14" ht="12.75">
      <c r="A303" s="39"/>
      <c r="B303" s="40" t="s">
        <v>99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248"/>
    </row>
    <row r="304" spans="1:14" ht="12.75">
      <c r="A304" s="66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309"/>
    </row>
    <row r="305" spans="1:14" ht="12.75">
      <c r="A305" s="39" t="s">
        <v>351</v>
      </c>
      <c r="B305" s="40" t="s">
        <v>310</v>
      </c>
      <c r="C305" s="40" t="s">
        <v>308</v>
      </c>
      <c r="D305" s="40"/>
      <c r="E305" s="40"/>
      <c r="F305" s="43">
        <f>SUM(G305:M305)</f>
        <v>5000</v>
      </c>
      <c r="G305" s="43">
        <v>5000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248" t="s">
        <v>312</v>
      </c>
    </row>
    <row r="306" spans="1:14" ht="12.75">
      <c r="A306" s="39"/>
      <c r="B306" s="40" t="s">
        <v>311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248"/>
    </row>
    <row r="307" spans="1:14" ht="12.75">
      <c r="A307" s="39"/>
      <c r="B307" s="40" t="s">
        <v>99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248"/>
    </row>
    <row r="308" spans="1:14" ht="12.75">
      <c r="A308" s="66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309"/>
    </row>
    <row r="309" spans="1:14" ht="12.75">
      <c r="A309" s="39" t="s">
        <v>352</v>
      </c>
      <c r="B309" s="40" t="s">
        <v>313</v>
      </c>
      <c r="C309" s="40" t="s">
        <v>174</v>
      </c>
      <c r="D309" s="40"/>
      <c r="E309" s="40"/>
      <c r="F309" s="43">
        <f>SUM(G309:M309)</f>
        <v>50000</v>
      </c>
      <c r="G309" s="43">
        <v>50000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248" t="s">
        <v>314</v>
      </c>
    </row>
    <row r="310" spans="1:14" ht="12.75">
      <c r="A310" s="39"/>
      <c r="B310" s="40" t="s">
        <v>99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248"/>
    </row>
    <row r="311" spans="1:14" ht="12.75">
      <c r="A311" s="66"/>
      <c r="B311" s="67"/>
      <c r="C311" s="67"/>
      <c r="D311" s="67" t="s">
        <v>39</v>
      </c>
      <c r="E311" s="67"/>
      <c r="F311" s="67"/>
      <c r="G311" s="67"/>
      <c r="H311" s="67"/>
      <c r="I311" s="67"/>
      <c r="J311" s="67"/>
      <c r="K311" s="67"/>
      <c r="L311" s="67"/>
      <c r="M311" s="67"/>
      <c r="N311" s="309"/>
    </row>
    <row r="312" spans="1:14" ht="12.75">
      <c r="A312" s="24" t="s">
        <v>353</v>
      </c>
      <c r="B312" s="40" t="s">
        <v>160</v>
      </c>
      <c r="C312" s="23">
        <v>2009</v>
      </c>
      <c r="D312" s="40"/>
      <c r="E312" s="41"/>
      <c r="F312" s="182">
        <f>SUM(G312:M312)</f>
        <v>20000</v>
      </c>
      <c r="G312" s="43">
        <v>20000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237" t="s">
        <v>105</v>
      </c>
    </row>
    <row r="313" spans="1:14" ht="12.75">
      <c r="A313" s="24"/>
      <c r="B313" s="40" t="s">
        <v>161</v>
      </c>
      <c r="C313" s="23"/>
      <c r="D313" s="40"/>
      <c r="E313" s="41"/>
      <c r="F313" s="182"/>
      <c r="G313" s="43"/>
      <c r="H313" s="40"/>
      <c r="I313" s="40"/>
      <c r="J313" s="40"/>
      <c r="K313" s="40"/>
      <c r="L313" s="40"/>
      <c r="M313" s="40"/>
      <c r="N313" s="236"/>
    </row>
    <row r="314" spans="1:14" ht="12.75">
      <c r="A314" s="39" t="s">
        <v>39</v>
      </c>
      <c r="B314" s="40" t="s">
        <v>162</v>
      </c>
      <c r="C314" s="40"/>
      <c r="D314" s="40" t="s">
        <v>39</v>
      </c>
      <c r="E314" s="99"/>
      <c r="F314" s="167"/>
      <c r="G314" s="40"/>
      <c r="H314" s="40"/>
      <c r="I314" s="40"/>
      <c r="J314" s="40"/>
      <c r="K314" s="40"/>
      <c r="L314" s="40"/>
      <c r="M314" s="40"/>
      <c r="N314" s="248"/>
    </row>
    <row r="315" spans="1:14" ht="12.75">
      <c r="A315" s="39"/>
      <c r="B315" s="40" t="s">
        <v>63</v>
      </c>
      <c r="C315" s="40"/>
      <c r="D315" s="40"/>
      <c r="E315" s="99"/>
      <c r="F315" s="167"/>
      <c r="G315" s="40"/>
      <c r="H315" s="40"/>
      <c r="I315" s="40"/>
      <c r="J315" s="40"/>
      <c r="K315" s="40"/>
      <c r="L315" s="40"/>
      <c r="M315" s="40"/>
      <c r="N315" s="248"/>
    </row>
    <row r="316" spans="1:14" ht="12.75">
      <c r="A316" s="66"/>
      <c r="B316" s="67"/>
      <c r="C316" s="67"/>
      <c r="D316" s="67"/>
      <c r="E316" s="196"/>
      <c r="F316" s="197"/>
      <c r="G316" s="67"/>
      <c r="H316" s="67"/>
      <c r="I316" s="67"/>
      <c r="J316" s="67"/>
      <c r="K316" s="67"/>
      <c r="L316" s="67"/>
      <c r="M316" s="67"/>
      <c r="N316" s="309"/>
    </row>
    <row r="317" spans="1:14" ht="12.75">
      <c r="A317" s="39" t="s">
        <v>354</v>
      </c>
      <c r="B317" s="40" t="s">
        <v>318</v>
      </c>
      <c r="C317" s="40" t="s">
        <v>159</v>
      </c>
      <c r="D317" s="40"/>
      <c r="E317" s="336">
        <v>77500</v>
      </c>
      <c r="F317" s="198">
        <f>SUM(G317:M317)</f>
        <v>20000</v>
      </c>
      <c r="G317" s="43">
        <v>20000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248" t="s">
        <v>94</v>
      </c>
    </row>
    <row r="318" spans="1:14" ht="12.75">
      <c r="A318" s="39"/>
      <c r="B318" s="40" t="s">
        <v>315</v>
      </c>
      <c r="C318" s="40"/>
      <c r="D318" s="40"/>
      <c r="E318" s="99"/>
      <c r="F318" s="167"/>
      <c r="G318" s="40"/>
      <c r="H318" s="40"/>
      <c r="I318" s="40"/>
      <c r="J318" s="40"/>
      <c r="K318" s="40"/>
      <c r="L318" s="40"/>
      <c r="M318" s="40"/>
      <c r="N318" s="248"/>
    </row>
    <row r="319" spans="1:14" ht="12.75">
      <c r="A319" s="39"/>
      <c r="B319" s="40" t="s">
        <v>63</v>
      </c>
      <c r="C319" s="40" t="s">
        <v>39</v>
      </c>
      <c r="D319" s="40"/>
      <c r="E319" s="99"/>
      <c r="F319" s="167"/>
      <c r="G319" s="40"/>
      <c r="H319" s="40"/>
      <c r="I319" s="40"/>
      <c r="J319" s="40"/>
      <c r="K319" s="40"/>
      <c r="L319" s="40"/>
      <c r="M319" s="40"/>
      <c r="N319" s="248"/>
    </row>
    <row r="320" spans="1:14" ht="12.75">
      <c r="A320" s="66"/>
      <c r="B320" s="67"/>
      <c r="C320" s="67"/>
      <c r="D320" s="67"/>
      <c r="E320" s="196"/>
      <c r="F320" s="197"/>
      <c r="G320" s="67"/>
      <c r="H320" s="67"/>
      <c r="I320" s="67"/>
      <c r="J320" s="67"/>
      <c r="K320" s="67"/>
      <c r="L320" s="67"/>
      <c r="M320" s="67"/>
      <c r="N320" s="309"/>
    </row>
    <row r="321" spans="1:14" ht="12.75">
      <c r="A321" s="39" t="s">
        <v>355</v>
      </c>
      <c r="B321" s="40" t="s">
        <v>206</v>
      </c>
      <c r="C321" s="40">
        <v>2009</v>
      </c>
      <c r="D321" s="40"/>
      <c r="E321" s="99"/>
      <c r="F321" s="198">
        <f>SUM(G321:M321)</f>
        <v>15000</v>
      </c>
      <c r="G321" s="43">
        <v>15000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248" t="s">
        <v>208</v>
      </c>
    </row>
    <row r="322" spans="1:14" ht="12.75">
      <c r="A322" s="39"/>
      <c r="B322" s="40" t="s">
        <v>207</v>
      </c>
      <c r="C322" s="40"/>
      <c r="D322" s="40"/>
      <c r="E322" s="99"/>
      <c r="F322" s="167"/>
      <c r="G322" s="40"/>
      <c r="H322" s="40"/>
      <c r="I322" s="40"/>
      <c r="J322" s="40"/>
      <c r="K322" s="40"/>
      <c r="L322" s="40"/>
      <c r="M322" s="40"/>
      <c r="N322" s="248"/>
    </row>
    <row r="323" spans="1:14" ht="12.75">
      <c r="A323" s="39"/>
      <c r="B323" s="40" t="s">
        <v>63</v>
      </c>
      <c r="C323" s="40"/>
      <c r="D323" s="40"/>
      <c r="E323" s="99"/>
      <c r="F323" s="167"/>
      <c r="G323" s="40"/>
      <c r="H323" s="40"/>
      <c r="I323" s="40"/>
      <c r="J323" s="40"/>
      <c r="K323" s="40"/>
      <c r="L323" s="40"/>
      <c r="M323" s="40"/>
      <c r="N323" s="248"/>
    </row>
    <row r="324" spans="1:14" ht="12.75">
      <c r="A324" s="39"/>
      <c r="B324" s="40"/>
      <c r="C324" s="40"/>
      <c r="D324" s="40"/>
      <c r="E324" s="99"/>
      <c r="F324" s="167"/>
      <c r="G324" s="40"/>
      <c r="H324" s="40"/>
      <c r="I324" s="40"/>
      <c r="J324" s="40"/>
      <c r="K324" s="40"/>
      <c r="L324" s="40"/>
      <c r="M324" s="40"/>
      <c r="N324" s="248"/>
    </row>
    <row r="325" spans="1:14" ht="12.75">
      <c r="A325" s="45"/>
      <c r="B325" s="46"/>
      <c r="C325" s="46"/>
      <c r="D325" s="46"/>
      <c r="E325" s="315"/>
      <c r="F325" s="115"/>
      <c r="G325" s="46"/>
      <c r="H325" s="46"/>
      <c r="I325" s="46"/>
      <c r="J325" s="46"/>
      <c r="K325" s="46"/>
      <c r="L325" s="46"/>
      <c r="M325" s="46"/>
      <c r="N325" s="290"/>
    </row>
    <row r="326" spans="1:14" ht="12.75">
      <c r="A326" s="316" t="s">
        <v>356</v>
      </c>
      <c r="B326" s="317" t="s">
        <v>301</v>
      </c>
      <c r="C326" s="317" t="s">
        <v>126</v>
      </c>
      <c r="D326" s="320">
        <v>25665</v>
      </c>
      <c r="E326" s="380">
        <v>13665</v>
      </c>
      <c r="F326" s="319">
        <f>SUM(G326:M326)</f>
        <v>12000</v>
      </c>
      <c r="G326" s="320">
        <v>12000</v>
      </c>
      <c r="H326" s="317">
        <v>0</v>
      </c>
      <c r="I326" s="317">
        <v>0</v>
      </c>
      <c r="J326" s="317">
        <v>0</v>
      </c>
      <c r="K326" s="317">
        <v>0</v>
      </c>
      <c r="L326" s="317">
        <v>0</v>
      </c>
      <c r="M326" s="317">
        <v>0</v>
      </c>
      <c r="N326" s="321" t="s">
        <v>302</v>
      </c>
    </row>
    <row r="327" spans="1:14" ht="12.75">
      <c r="A327" s="39"/>
      <c r="B327" s="40" t="s">
        <v>309</v>
      </c>
      <c r="C327" s="40"/>
      <c r="D327" s="43"/>
      <c r="E327" s="336"/>
      <c r="F327" s="198"/>
      <c r="G327" s="43"/>
      <c r="H327" s="40"/>
      <c r="I327" s="40"/>
      <c r="J327" s="40"/>
      <c r="K327" s="40"/>
      <c r="L327" s="40"/>
      <c r="M327" s="40"/>
      <c r="N327" s="248" t="s">
        <v>303</v>
      </c>
    </row>
    <row r="328" spans="1:14" ht="12.75">
      <c r="A328" s="39"/>
      <c r="B328" s="40" t="s">
        <v>63</v>
      </c>
      <c r="C328" s="40"/>
      <c r="D328" s="40"/>
      <c r="E328" s="99"/>
      <c r="F328" s="167"/>
      <c r="G328" s="40"/>
      <c r="H328" s="40"/>
      <c r="I328" s="40"/>
      <c r="J328" s="40"/>
      <c r="K328" s="40"/>
      <c r="L328" s="40"/>
      <c r="M328" s="40"/>
      <c r="N328" s="248" t="s">
        <v>39</v>
      </c>
    </row>
    <row r="329" spans="1:14" ht="12.75">
      <c r="A329" s="39"/>
      <c r="B329" s="40"/>
      <c r="C329" s="40"/>
      <c r="D329" s="40"/>
      <c r="E329" s="99"/>
      <c r="F329" s="167"/>
      <c r="G329" s="40"/>
      <c r="H329" s="40"/>
      <c r="I329" s="40"/>
      <c r="J329" s="40"/>
      <c r="K329" s="40"/>
      <c r="L329" s="40"/>
      <c r="M329" s="40"/>
      <c r="N329" s="248"/>
    </row>
    <row r="330" spans="1:14" ht="12.75">
      <c r="A330" s="45"/>
      <c r="B330" s="46"/>
      <c r="C330" s="46"/>
      <c r="D330" s="46"/>
      <c r="E330" s="315"/>
      <c r="F330" s="115"/>
      <c r="G330" s="46"/>
      <c r="H330" s="46"/>
      <c r="I330" s="46"/>
      <c r="J330" s="46"/>
      <c r="K330" s="46"/>
      <c r="L330" s="46"/>
      <c r="M330" s="46"/>
      <c r="N330" s="290"/>
    </row>
    <row r="331" spans="1:14" ht="12.75">
      <c r="A331" s="39" t="s">
        <v>357</v>
      </c>
      <c r="B331" s="40" t="s">
        <v>306</v>
      </c>
      <c r="C331" s="40">
        <v>2009</v>
      </c>
      <c r="D331" s="40"/>
      <c r="E331" s="99"/>
      <c r="F331" s="198">
        <f>SUM(G331:M331)</f>
        <v>20000</v>
      </c>
      <c r="G331" s="43">
        <v>20000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248" t="s">
        <v>305</v>
      </c>
    </row>
    <row r="332" spans="1:14" ht="12.75">
      <c r="A332" s="39"/>
      <c r="B332" s="40" t="s">
        <v>304</v>
      </c>
      <c r="C332" s="40"/>
      <c r="D332" s="40"/>
      <c r="E332" s="99"/>
      <c r="F332" s="167"/>
      <c r="G332" s="40"/>
      <c r="H332" s="40"/>
      <c r="I332" s="40"/>
      <c r="J332" s="40"/>
      <c r="K332" s="40"/>
      <c r="L332" s="40"/>
      <c r="M332" s="40"/>
      <c r="N332" s="248"/>
    </row>
    <row r="333" spans="1:14" ht="12.75">
      <c r="A333" s="39"/>
      <c r="B333" s="40" t="s">
        <v>63</v>
      </c>
      <c r="C333" s="40"/>
      <c r="D333" s="40"/>
      <c r="E333" s="99"/>
      <c r="F333" s="167"/>
      <c r="G333" s="40"/>
      <c r="H333" s="40"/>
      <c r="I333" s="40"/>
      <c r="J333" s="40"/>
      <c r="K333" s="40"/>
      <c r="L333" s="40"/>
      <c r="M333" s="40"/>
      <c r="N333" s="248"/>
    </row>
    <row r="334" spans="1:14" ht="12.75">
      <c r="A334" s="39"/>
      <c r="B334" s="40" t="s">
        <v>39</v>
      </c>
      <c r="C334" s="40"/>
      <c r="D334" s="40"/>
      <c r="E334" s="99"/>
      <c r="F334" s="167"/>
      <c r="G334" s="40"/>
      <c r="H334" s="40"/>
      <c r="I334" s="40"/>
      <c r="J334" s="40"/>
      <c r="K334" s="40"/>
      <c r="L334" s="40"/>
      <c r="M334" s="40"/>
      <c r="N334" s="248"/>
    </row>
    <row r="335" spans="1:14" ht="12.75">
      <c r="A335" s="45"/>
      <c r="B335" s="46" t="s">
        <v>39</v>
      </c>
      <c r="C335" s="46"/>
      <c r="D335" s="46"/>
      <c r="E335" s="315"/>
      <c r="F335" s="115"/>
      <c r="G335" s="46"/>
      <c r="H335" s="46"/>
      <c r="I335" s="46"/>
      <c r="J335" s="46"/>
      <c r="K335" s="46"/>
      <c r="L335" s="46"/>
      <c r="M335" s="46"/>
      <c r="N335" s="290"/>
    </row>
    <row r="336" spans="1:14" ht="12.75">
      <c r="A336" s="316" t="s">
        <v>372</v>
      </c>
      <c r="B336" s="317" t="s">
        <v>209</v>
      </c>
      <c r="C336" s="317">
        <v>2009</v>
      </c>
      <c r="D336" s="317"/>
      <c r="E336" s="318"/>
      <c r="F336" s="319">
        <f>SUM(G336:M336)</f>
        <v>5760</v>
      </c>
      <c r="G336" s="320">
        <v>5760</v>
      </c>
      <c r="H336" s="317">
        <v>0</v>
      </c>
      <c r="I336" s="317">
        <v>0</v>
      </c>
      <c r="J336" s="317">
        <v>0</v>
      </c>
      <c r="K336" s="317">
        <v>0</v>
      </c>
      <c r="L336" s="317">
        <v>0</v>
      </c>
      <c r="M336" s="317">
        <v>0</v>
      </c>
      <c r="N336" s="321" t="s">
        <v>220</v>
      </c>
    </row>
    <row r="337" spans="1:14" ht="12.75">
      <c r="A337" s="39"/>
      <c r="B337" s="40" t="s">
        <v>210</v>
      </c>
      <c r="C337" s="40"/>
      <c r="D337" s="40"/>
      <c r="E337" s="99"/>
      <c r="F337" s="167"/>
      <c r="G337" s="40"/>
      <c r="H337" s="40"/>
      <c r="I337" s="40"/>
      <c r="J337" s="40"/>
      <c r="K337" s="40"/>
      <c r="L337" s="40"/>
      <c r="M337" s="40"/>
      <c r="N337" s="248"/>
    </row>
    <row r="338" spans="1:14" ht="12.75">
      <c r="A338" s="39"/>
      <c r="B338" s="40" t="s">
        <v>63</v>
      </c>
      <c r="C338" s="40"/>
      <c r="D338" s="40"/>
      <c r="E338" s="99"/>
      <c r="F338" s="167"/>
      <c r="G338" s="40"/>
      <c r="H338" s="40"/>
      <c r="I338" s="40"/>
      <c r="J338" s="40"/>
      <c r="K338" s="40"/>
      <c r="L338" s="40"/>
      <c r="M338" s="40"/>
      <c r="N338" s="248"/>
    </row>
    <row r="339" spans="1:14" ht="12.75">
      <c r="A339" s="66"/>
      <c r="B339" s="67"/>
      <c r="C339" s="67"/>
      <c r="D339" s="67"/>
      <c r="E339" s="196"/>
      <c r="F339" s="197"/>
      <c r="G339" s="67"/>
      <c r="H339" s="67"/>
      <c r="I339" s="67"/>
      <c r="J339" s="67"/>
      <c r="K339" s="67"/>
      <c r="L339" s="67"/>
      <c r="M339" s="67"/>
      <c r="N339" s="309"/>
    </row>
    <row r="340" spans="1:14" ht="12.75">
      <c r="A340" s="39" t="s">
        <v>373</v>
      </c>
      <c r="B340" s="40" t="s">
        <v>212</v>
      </c>
      <c r="C340" s="40">
        <v>2009</v>
      </c>
      <c r="D340" s="40"/>
      <c r="E340" s="99"/>
      <c r="F340" s="198">
        <f>SUM(G340:M340)</f>
        <v>10100</v>
      </c>
      <c r="G340" s="43">
        <v>10100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248" t="s">
        <v>219</v>
      </c>
    </row>
    <row r="341" spans="1:14" ht="12.75">
      <c r="A341" s="39"/>
      <c r="B341" s="40" t="s">
        <v>213</v>
      </c>
      <c r="C341" s="40"/>
      <c r="D341" s="40"/>
      <c r="E341" s="99"/>
      <c r="F341" s="167"/>
      <c r="G341" s="40"/>
      <c r="H341" s="40"/>
      <c r="I341" s="40"/>
      <c r="J341" s="40"/>
      <c r="K341" s="40"/>
      <c r="L341" s="40"/>
      <c r="M341" s="40"/>
      <c r="N341" s="248"/>
    </row>
    <row r="342" spans="1:14" ht="12.75">
      <c r="A342" s="39"/>
      <c r="B342" s="40" t="s">
        <v>211</v>
      </c>
      <c r="C342" s="40" t="s">
        <v>39</v>
      </c>
      <c r="D342" s="40"/>
      <c r="E342" s="99"/>
      <c r="F342" s="167"/>
      <c r="G342" s="40"/>
      <c r="H342" s="40"/>
      <c r="I342" s="40"/>
      <c r="J342" s="40"/>
      <c r="K342" s="40"/>
      <c r="L342" s="40"/>
      <c r="M342" s="40"/>
      <c r="N342" s="248"/>
    </row>
    <row r="343" spans="1:14" ht="13.5" thickBot="1">
      <c r="A343" s="39"/>
      <c r="B343" s="40"/>
      <c r="C343" s="40"/>
      <c r="D343" s="40"/>
      <c r="E343" s="99"/>
      <c r="F343" s="167"/>
      <c r="G343" s="40"/>
      <c r="H343" s="40"/>
      <c r="I343" s="40"/>
      <c r="J343" s="40"/>
      <c r="K343" s="40"/>
      <c r="L343" s="40"/>
      <c r="M343" s="40"/>
      <c r="N343" s="248" t="s">
        <v>39</v>
      </c>
    </row>
    <row r="344" spans="1:14" ht="13.5" thickBot="1">
      <c r="A344" s="71"/>
      <c r="B344" s="72" t="s">
        <v>61</v>
      </c>
      <c r="C344" s="72"/>
      <c r="D344" s="72"/>
      <c r="E344" s="169"/>
      <c r="F344" s="168">
        <f>SUM(G344:M344)</f>
        <v>2857860</v>
      </c>
      <c r="G344" s="73">
        <f>SUM(G297+G301+G305+G309+G312+G317+G321+G326+G331+G336+G340)</f>
        <v>2857860</v>
      </c>
      <c r="H344" s="73">
        <f>SUM(H297+H301)</f>
        <v>0</v>
      </c>
      <c r="I344" s="73">
        <f>SUM(I297,I301)</f>
        <v>0</v>
      </c>
      <c r="J344" s="73">
        <f>SUM(J297:J301)</f>
        <v>0</v>
      </c>
      <c r="K344" s="73">
        <f>SUM(K297:K343)</f>
        <v>0</v>
      </c>
      <c r="L344" s="73">
        <f>SUM(L297:L303)</f>
        <v>0</v>
      </c>
      <c r="M344" s="73">
        <f>SUM(M297:M301)</f>
        <v>0</v>
      </c>
      <c r="N344" s="310"/>
    </row>
    <row r="345" spans="1:14" ht="13.5" thickBot="1">
      <c r="A345" s="102"/>
      <c r="B345" s="103" t="s">
        <v>64</v>
      </c>
      <c r="C345" s="103"/>
      <c r="D345" s="103"/>
      <c r="E345" s="103"/>
      <c r="F345" s="164">
        <f>SUM(G345:M345)</f>
        <v>30371410</v>
      </c>
      <c r="G345" s="164">
        <f>SUM(G18+G112+G124+G136+G150+G170+G182+G189+G274+G294+G344)</f>
        <v>16371410</v>
      </c>
      <c r="H345" s="164">
        <f>SUM(H297+H301)</f>
        <v>0</v>
      </c>
      <c r="I345" s="164">
        <v>0</v>
      </c>
      <c r="J345" s="164">
        <f>SUM(J18:J344)</f>
        <v>0</v>
      </c>
      <c r="K345" s="164">
        <f>SUM(K297+K301)</f>
        <v>0</v>
      </c>
      <c r="L345" s="164">
        <f>SUM(L18+L112+L124+L136+L150+L170+L182+L189+L274+L294+L344)</f>
        <v>14000000</v>
      </c>
      <c r="M345" s="164">
        <f>SUM(M18+M112+M124+M136+M150+M170+M182+M189+M274+M294+M344)</f>
        <v>0</v>
      </c>
      <c r="N345" s="314"/>
    </row>
    <row r="346" ht="12.75">
      <c r="L346" s="230"/>
    </row>
    <row r="349" spans="1:16" s="44" customFormat="1" ht="12.75">
      <c r="A349" s="1"/>
      <c r="B349" s="365" t="s">
        <v>343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108"/>
      <c r="O349" s="3"/>
      <c r="P349" s="3"/>
    </row>
    <row r="350" ht="12.75">
      <c r="B350" s="63" t="s">
        <v>344</v>
      </c>
    </row>
    <row r="351" ht="12.75">
      <c r="B351" s="364"/>
    </row>
    <row r="358" ht="12.75">
      <c r="B358" s="62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</sheetData>
  <mergeCells count="4">
    <mergeCell ref="A183:A184"/>
    <mergeCell ref="B183:B184"/>
    <mergeCell ref="C183:C184"/>
    <mergeCell ref="D183:D184"/>
  </mergeCells>
  <printOptions/>
  <pageMargins left="0.5118110236220472" right="0.31496062992125984" top="1.062992125984252" bottom="0.7480314960629921" header="0.5118110236220472" footer="0.5118110236220472"/>
  <pageSetup horizontalDpi="300" verticalDpi="300" orientation="landscape" paperSize="9" scale="66" r:id="rId1"/>
  <rowBreaks count="5" manualBreakCount="5">
    <brk id="42" max="13" man="1"/>
    <brk id="95" max="13" man="1"/>
    <brk id="150" max="13" man="1"/>
    <brk id="198" max="13" man="1"/>
    <brk id="35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2009-01-27T10:44:34Z</cp:lastPrinted>
  <dcterms:created xsi:type="dcterms:W3CDTF">2004-03-02T07:23:46Z</dcterms:created>
  <dcterms:modified xsi:type="dcterms:W3CDTF">2009-02-05T07:39:18Z</dcterms:modified>
  <cp:category/>
  <cp:version/>
  <cp:contentType/>
  <cp:contentStatus/>
  <cp:revision>1</cp:revision>
</cp:coreProperties>
</file>