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'Arkusz1'!$A$1:$K$104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<sst xmlns="http://schemas.openxmlformats.org/spreadsheetml/2006/main" count="161" uniqueCount="76">
  <si>
    <t>Lp.</t>
  </si>
  <si>
    <t>Nazwa zadania</t>
  </si>
  <si>
    <t>Łączne</t>
  </si>
  <si>
    <t xml:space="preserve">nakłady 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</si>
  <si>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</si>
  <si>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</si>
  <si>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</si>
  <si>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</si>
  <si>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</si>
  <si>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</si>
  <si>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Budowa dróg na obszarach wiejskich</t>
  </si>
  <si>
    <t>Oświetlenie w mieście i gminie</t>
  </si>
  <si>
    <t>w Nysie</t>
  </si>
  <si>
    <t xml:space="preserve"> </t>
  </si>
  <si>
    <t xml:space="preserve">Budowa kompleksu sportowo - </t>
  </si>
  <si>
    <t>Modernizacja budynku Urzędu Miejskiego</t>
  </si>
  <si>
    <t xml:space="preserve">        Wysokość wydatków w roku budżetowym</t>
  </si>
  <si>
    <t>kredyt</t>
  </si>
  <si>
    <t>razem</t>
  </si>
  <si>
    <t>Uzupełnienie uzbrojenia terenów</t>
  </si>
  <si>
    <t>Rewitalizacja Rynku w Nysie</t>
  </si>
  <si>
    <t>Budowa gminnej biblioteki w Nysie</t>
  </si>
  <si>
    <t xml:space="preserve">Gmina Nysa </t>
  </si>
  <si>
    <t>rozdział 60016</t>
  </si>
  <si>
    <t>rozdział 60017</t>
  </si>
  <si>
    <t xml:space="preserve">Zagospodarowanie fortecznej Wieży </t>
  </si>
  <si>
    <t>Ciśnień w Nysie wraz z terenem</t>
  </si>
  <si>
    <t>przyległym</t>
  </si>
  <si>
    <t xml:space="preserve">Przebudowa i rozbudowa  świetlicy </t>
  </si>
  <si>
    <t xml:space="preserve">wiejskiej w Domaszkowicach </t>
  </si>
  <si>
    <t>Adaptacja budynku przy Gimnazjum Nr 2</t>
  </si>
  <si>
    <t xml:space="preserve">w Nysie na potrzeby Ośrodka Pomocy </t>
  </si>
  <si>
    <t>Społecznej oraz Inkubatora Organizacji</t>
  </si>
  <si>
    <t>Społecznych</t>
  </si>
  <si>
    <t xml:space="preserve">Przygotowanie Szkoły Podstawowej Nr 1 </t>
  </si>
  <si>
    <t xml:space="preserve">oraz Szkoły Podstawowej Nr 3 w Nysie </t>
  </si>
  <si>
    <t>do udziału w projekcie " Opolska</t>
  </si>
  <si>
    <t>eSzkoła, szkołą ku przyszłości"</t>
  </si>
  <si>
    <t xml:space="preserve">Przygotowanie Gimnazjum Nr 1 </t>
  </si>
  <si>
    <t xml:space="preserve">oraz Gimnazjum Nr 3 w Nysie </t>
  </si>
  <si>
    <t>Przygotowanie Przedszkola Nr 8 w Nysie</t>
  </si>
  <si>
    <t>2010-2012</t>
  </si>
  <si>
    <t>w tym:</t>
  </si>
  <si>
    <t>2010-2011</t>
  </si>
  <si>
    <t>rekreacyjnego przy ul. Sudeckiej w Nysie</t>
  </si>
  <si>
    <t xml:space="preserve"> WIELOLETNI  PROGRAM  INWESTYCJI  GMINNYCH  NA  LATA  2010 - 2013    </t>
  </si>
  <si>
    <t>2010-2013</t>
  </si>
  <si>
    <t>Źródła finansowania</t>
  </si>
  <si>
    <t>Okres realizacji</t>
  </si>
  <si>
    <t>Jednostka realizująca zadanie</t>
  </si>
  <si>
    <t>Załącznik Nr 3</t>
  </si>
  <si>
    <t>Nr XL/622/09 z dnia 29 grudnia 2009r. w sprawie</t>
  </si>
  <si>
    <t>uchwalenia budżetu Gminy Nysa na 2010r.</t>
  </si>
  <si>
    <t>do Załącznika Nr 5 do Uchwały Rady Miejskiej w Nysie</t>
  </si>
  <si>
    <t>Budowa lokalnej sieci</t>
  </si>
  <si>
    <t xml:space="preserve">szerokopasmowego dostępu do </t>
  </si>
  <si>
    <t>internetu na terenie Gminy Nysa</t>
  </si>
  <si>
    <t>eSzkoła szkołą ku przyszłości "</t>
  </si>
  <si>
    <t>Kompleksowe uzbrojenie terenu</t>
  </si>
  <si>
    <t>Regionalnego Parku Przemysłowego</t>
  </si>
  <si>
    <t>WSSE " INVEST-PARK " na terenie Gminy</t>
  </si>
  <si>
    <t>Nysa, w obrębach wsi Radzikowice</t>
  </si>
  <si>
    <t>i Goświnowice</t>
  </si>
  <si>
    <t>2010-20111</t>
  </si>
  <si>
    <t xml:space="preserve">Modernizacja budynku po byłym </t>
  </si>
  <si>
    <t>przedszkolu w Kopernikach na Wiejskie</t>
  </si>
  <si>
    <t>Centrum Kultury</t>
  </si>
  <si>
    <t>Budowa świetlicy Wiejskiej</t>
  </si>
  <si>
    <t>w Siestrzechowicach</t>
  </si>
  <si>
    <t>Budowa sali gimnastycznej w Gimnazjum</t>
  </si>
  <si>
    <t>Nr 3 w Nysie</t>
  </si>
  <si>
    <t xml:space="preserve">Budowa wielofunkcyjnego boiska </t>
  </si>
  <si>
    <t>sportowego w SP Nr 1 w Nysie</t>
  </si>
  <si>
    <t>EFRR</t>
  </si>
  <si>
    <t>Załącznik Nr 3 do uchwały Nr LIII/796/10</t>
  </si>
  <si>
    <t>Rady Miejskiej w Nysie z dnia 10 listopada 2010r.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</si>
</sst>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29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0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1" fillId="0" borderId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24" borderId="1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3" fontId="0" fillId="0" borderId="15" xfId="42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3" fontId="0" fillId="0" borderId="16" xfId="42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>
      <alignment horizontal="center"/>
    </xf>
    <xf numFmtId="3" fontId="0" fillId="0" borderId="17" xfId="42" applyNumberFormat="1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>
      <alignment horizontal="left"/>
    </xf>
    <xf numFmtId="3" fontId="0" fillId="0" borderId="25" xfId="0" applyNumberFormat="1" applyFont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3" fontId="0" fillId="0" borderId="20" xfId="42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28" xfId="0" applyFont="1" applyBorder="1" applyAlignment="1">
      <alignment horizontal="center" vertical="center"/>
    </xf>
    <xf numFmtId="3" fontId="0" fillId="0" borderId="29" xfId="42" applyNumberFormat="1" applyFont="1" applyFill="1" applyBorder="1" applyAlignment="1" applyProtection="1">
      <alignment horizontal="right"/>
      <protection/>
    </xf>
    <xf numFmtId="0" fontId="0" fillId="0" borderId="30" xfId="0" applyFont="1" applyBorder="1" applyAlignment="1">
      <alignment horizontal="center" vertical="center"/>
    </xf>
    <xf numFmtId="3" fontId="0" fillId="0" borderId="31" xfId="42" applyNumberFormat="1" applyFont="1" applyFill="1" applyBorder="1" applyAlignment="1" applyProtection="1">
      <alignment horizontal="right"/>
      <protection/>
    </xf>
    <xf numFmtId="3" fontId="0" fillId="0" borderId="32" xfId="42" applyNumberFormat="1" applyFont="1" applyFill="1" applyBorder="1" applyAlignment="1" applyProtection="1">
      <alignment horizontal="right"/>
      <protection/>
    </xf>
    <xf numFmtId="3" fontId="0" fillId="0" borderId="33" xfId="42" applyNumberFormat="1" applyFont="1" applyFill="1" applyBorder="1" applyAlignment="1" applyProtection="1">
      <alignment horizontal="right"/>
      <protection/>
    </xf>
    <xf numFmtId="0" fontId="0" fillId="0" borderId="1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8" fillId="24" borderId="36" xfId="0" applyFont="1" applyFill="1" applyBorder="1" applyAlignment="1">
      <alignment/>
    </xf>
    <xf numFmtId="3" fontId="8" fillId="24" borderId="37" xfId="42" applyNumberFormat="1" applyFont="1" applyFill="1" applyBorder="1" applyAlignment="1" applyProtection="1">
      <alignment horizontal="right"/>
      <protection/>
    </xf>
    <xf numFmtId="3" fontId="8" fillId="24" borderId="38" xfId="42" applyNumberFormat="1" applyFont="1" applyFill="1" applyBorder="1" applyAlignment="1" applyProtection="1">
      <alignment horizontal="right"/>
      <protection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34" xfId="0" applyBorder="1" applyAlignment="1">
      <alignment horizontal="center"/>
    </xf>
    <xf numFmtId="4" fontId="8" fillId="24" borderId="37" xfId="42" applyNumberFormat="1" applyFont="1" applyFill="1" applyBorder="1" applyAlignment="1" applyProtection="1">
      <alignment horizontal="right"/>
      <protection/>
    </xf>
    <xf numFmtId="4" fontId="0" fillId="0" borderId="25" xfId="0" applyNumberFormat="1" applyFont="1" applyBorder="1" applyAlignment="1">
      <alignment/>
    </xf>
    <xf numFmtId="4" fontId="4" fillId="24" borderId="37" xfId="42" applyNumberFormat="1" applyFont="1" applyFill="1" applyBorder="1" applyAlignment="1" applyProtection="1">
      <alignment horizontal="right"/>
      <protection/>
    </xf>
    <xf numFmtId="3" fontId="8" fillId="24" borderId="47" xfId="42" applyNumberFormat="1" applyFont="1" applyFill="1" applyBorder="1" applyAlignment="1" applyProtection="1">
      <alignment horizontal="right"/>
      <protection/>
    </xf>
    <xf numFmtId="3" fontId="0" fillId="0" borderId="48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42" applyNumberFormat="1" applyFont="1" applyFill="1" applyBorder="1" applyAlignment="1" applyProtection="1">
      <alignment horizontal="right"/>
      <protection/>
    </xf>
    <xf numFmtId="3" fontId="0" fillId="0" borderId="51" xfId="42" applyNumberFormat="1" applyFont="1" applyFill="1" applyBorder="1" applyAlignment="1" applyProtection="1">
      <alignment horizontal="right"/>
      <protection/>
    </xf>
    <xf numFmtId="3" fontId="0" fillId="0" borderId="52" xfId="42" applyNumberFormat="1" applyFont="1" applyFill="1" applyBorder="1" applyAlignment="1" applyProtection="1">
      <alignment horizontal="right"/>
      <protection/>
    </xf>
    <xf numFmtId="0" fontId="0" fillId="0" borderId="53" xfId="0" applyFont="1" applyBorder="1" applyAlignment="1">
      <alignment horizontal="center"/>
    </xf>
    <xf numFmtId="0" fontId="0" fillId="0" borderId="54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45" xfId="0" applyFont="1" applyBorder="1" applyAlignment="1">
      <alignment horizontal="center"/>
    </xf>
    <xf numFmtId="3" fontId="0" fillId="0" borderId="45" xfId="42" applyNumberFormat="1" applyFont="1" applyFill="1" applyBorder="1" applyAlignment="1" applyProtection="1">
      <alignment horizontal="right"/>
      <protection/>
    </xf>
    <xf numFmtId="3" fontId="0" fillId="0" borderId="55" xfId="42" applyNumberFormat="1" applyFont="1" applyFill="1" applyBorder="1" applyAlignment="1" applyProtection="1">
      <alignment horizontal="right"/>
      <protection/>
    </xf>
    <xf numFmtId="0" fontId="0" fillId="24" borderId="15" xfId="0" applyFont="1" applyFill="1" applyBorder="1" applyAlignment="1">
      <alignment horizontal="center" vertical="center"/>
    </xf>
    <xf numFmtId="3" fontId="0" fillId="0" borderId="56" xfId="42" applyNumberFormat="1" applyFont="1" applyFill="1" applyBorder="1" applyAlignment="1" applyProtection="1">
      <alignment horizontal="right"/>
      <protection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5" xfId="0" applyFont="1" applyBorder="1" applyAlignment="1">
      <alignment/>
    </xf>
    <xf numFmtId="3" fontId="11" fillId="0" borderId="16" xfId="42" applyNumberFormat="1" applyFont="1" applyFill="1" applyBorder="1" applyAlignment="1" applyProtection="1">
      <alignment horizontal="right"/>
      <protection/>
    </xf>
    <xf numFmtId="4" fontId="0" fillId="0" borderId="16" xfId="42" applyNumberFormat="1" applyFont="1" applyFill="1" applyBorder="1" applyAlignment="1" applyProtection="1">
      <alignment horizontal="right"/>
      <protection/>
    </xf>
    <xf numFmtId="3" fontId="0" fillId="0" borderId="63" xfId="42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Border="1" applyAlignment="1">
      <alignment/>
    </xf>
    <xf numFmtId="4" fontId="0" fillId="0" borderId="45" xfId="42" applyNumberFormat="1" applyFont="1" applyFill="1" applyBorder="1" applyAlignment="1" applyProtection="1">
      <alignment horizontal="right"/>
      <protection/>
    </xf>
    <xf numFmtId="0" fontId="0" fillId="0" borderId="34" xfId="0" applyBorder="1" applyAlignment="1">
      <alignment/>
    </xf>
    <xf numFmtId="4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0" fontId="0" fillId="24" borderId="1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65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24" borderId="67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65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68" xfId="0" applyFont="1" applyFill="1" applyBorder="1" applyAlignment="1">
      <alignment horizontal="center" vertical="center"/>
    </xf>
    <xf numFmtId="0" fontId="0" fillId="24" borderId="69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51" xfId="0" applyFont="1" applyFill="1" applyBorder="1" applyAlignment="1">
      <alignment horizontal="center" vertical="center"/>
    </xf>
    <xf numFmtId="0" fontId="0" fillId="24" borderId="70" xfId="0" applyFont="1" applyFill="1" applyBorder="1" applyAlignment="1">
      <alignment horizontal="center" vertical="center"/>
    </xf>
    <xf numFmtId="0" fontId="0" fillId="24" borderId="71" xfId="0" applyFont="1" applyFill="1" applyBorder="1" applyAlignment="1">
      <alignment horizontal="center" vertical="center"/>
    </xf>
    <xf numFmtId="0" fontId="0" fillId="24" borderId="72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1" name="Line 4"/>
        <xdr:cNvSpPr>
          <a:spLocks/>
        </xdr:cNvSpPr>
      </xdr:nvSpPr>
      <xdr:spPr>
        <a:xfrm>
          <a:off x="12458700" y="229552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" name="Line 5"/>
        <xdr:cNvSpPr>
          <a:spLocks/>
        </xdr:cNvSpPr>
      </xdr:nvSpPr>
      <xdr:spPr>
        <a:xfrm>
          <a:off x="124587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30</xdr:row>
      <xdr:rowOff>0</xdr:rowOff>
    </xdr:to>
    <xdr:sp>
      <xdr:nvSpPr>
        <xdr:cNvPr id="3" name="Line 6"/>
        <xdr:cNvSpPr>
          <a:spLocks/>
        </xdr:cNvSpPr>
      </xdr:nvSpPr>
      <xdr:spPr>
        <a:xfrm>
          <a:off x="12458700" y="4886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99</xdr:row>
      <xdr:rowOff>0</xdr:rowOff>
    </xdr:from>
    <xdr:to>
      <xdr:col>10</xdr:col>
      <xdr:colOff>0</xdr:colOff>
      <xdr:row>100</xdr:row>
      <xdr:rowOff>0</xdr:rowOff>
    </xdr:to>
    <xdr:sp>
      <xdr:nvSpPr>
        <xdr:cNvPr id="4" name="Line 7"/>
        <xdr:cNvSpPr>
          <a:spLocks/>
        </xdr:cNvSpPr>
      </xdr:nvSpPr>
      <xdr:spPr>
        <a:xfrm>
          <a:off x="12458700" y="167163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103</xdr:row>
      <xdr:rowOff>0</xdr:rowOff>
    </xdr:from>
    <xdr:to>
      <xdr:col>10</xdr:col>
      <xdr:colOff>0</xdr:colOff>
      <xdr:row>104</xdr:row>
      <xdr:rowOff>0</xdr:rowOff>
    </xdr:to>
    <xdr:sp>
      <xdr:nvSpPr>
        <xdr:cNvPr id="5" name="Line 9"/>
        <xdr:cNvSpPr>
          <a:spLocks/>
        </xdr:cNvSpPr>
      </xdr:nvSpPr>
      <xdr:spPr>
        <a:xfrm>
          <a:off x="12458700" y="174117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06"/>
  <sheetViews>
    <sheetView tabSelected="1" zoomScale="75" zoomScaleNormal="75" zoomScaleSheetLayoutView="100" zoomScalePageLayoutView="0" workbookViewId="0" topLeftCell="A1">
      <pane ySplit="13" topLeftCell="BM14" activePane="bottomLeft" state="frozen"/>
      <selection pane="topLeft" activeCell="D1" sqref="D1"/>
      <selection pane="bottomLeft" activeCell="A1" sqref="A1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10.37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8.375" style="2" customWidth="1"/>
    <col min="10" max="10" width="17.625" style="2" customWidth="1"/>
    <col min="11" max="16384" width="9.00390625" style="2" customWidth="1"/>
  </cols>
  <sheetData>
    <row r="1" spans="1:10" ht="16.5">
      <c r="A1" s="8"/>
      <c r="B1" s="73"/>
      <c r="C1" s="8"/>
      <c r="D1" s="8"/>
      <c r="E1" s="8"/>
      <c r="F1" s="8"/>
      <c r="G1" s="9"/>
      <c r="H1" s="25"/>
      <c r="I1" s="25"/>
      <c r="J1" s="14"/>
    </row>
    <row r="2" spans="1:10" ht="17.25" thickBot="1">
      <c r="A2" s="65"/>
      <c r="B2" s="65"/>
      <c r="C2" s="65"/>
      <c r="D2" s="65"/>
      <c r="E2" s="65"/>
      <c r="F2" s="65"/>
      <c r="G2" s="66"/>
      <c r="H2" s="67"/>
      <c r="I2" s="67" t="s">
        <v>50</v>
      </c>
      <c r="J2" s="68"/>
    </row>
    <row r="3" spans="1:10" ht="18">
      <c r="A3" s="118" t="s">
        <v>45</v>
      </c>
      <c r="B3" s="119"/>
      <c r="C3" s="119"/>
      <c r="D3" s="119"/>
      <c r="E3" s="119"/>
      <c r="F3" s="119"/>
      <c r="G3" s="119"/>
      <c r="H3" s="19" t="s">
        <v>74</v>
      </c>
      <c r="I3" s="19"/>
      <c r="J3" s="28"/>
    </row>
    <row r="4" spans="1:10" ht="12.75">
      <c r="A4" s="16"/>
      <c r="B4" s="3"/>
      <c r="E4" s="4"/>
      <c r="F4" s="4"/>
      <c r="G4" s="4"/>
      <c r="H4" s="6" t="s">
        <v>75</v>
      </c>
      <c r="I4" s="6"/>
      <c r="J4" s="29"/>
    </row>
    <row r="5" spans="1:10" ht="12.75">
      <c r="A5" s="16"/>
      <c r="B5" s="3"/>
      <c r="E5" s="4"/>
      <c r="F5" s="4"/>
      <c r="G5" s="4"/>
      <c r="H5" s="6" t="s">
        <v>53</v>
      </c>
      <c r="I5" s="6"/>
      <c r="J5" s="29"/>
    </row>
    <row r="6" spans="1:10" ht="12.75">
      <c r="A6" s="16"/>
      <c r="B6" s="3"/>
      <c r="E6" s="4"/>
      <c r="F6" s="4"/>
      <c r="G6" s="4"/>
      <c r="H6" s="70" t="s">
        <v>51</v>
      </c>
      <c r="I6" s="6"/>
      <c r="J6" s="29"/>
    </row>
    <row r="7" spans="1:10" ht="12.75">
      <c r="A7" s="16"/>
      <c r="B7" s="3"/>
      <c r="E7" s="4"/>
      <c r="F7" s="4"/>
      <c r="G7" s="4"/>
      <c r="H7" s="70" t="s">
        <v>52</v>
      </c>
      <c r="I7" s="6"/>
      <c r="J7" s="29"/>
    </row>
    <row r="8" spans="1:10" ht="12.75">
      <c r="A8" s="16"/>
      <c r="B8" s="3"/>
      <c r="E8" s="4"/>
      <c r="F8" s="4"/>
      <c r="G8" s="4"/>
      <c r="H8" s="6"/>
      <c r="I8" s="6"/>
      <c r="J8" s="29"/>
    </row>
    <row r="9" spans="1:10" ht="13.5" thickBot="1">
      <c r="A9" s="16"/>
      <c r="B9" s="3"/>
      <c r="E9" s="4"/>
      <c r="F9" s="4"/>
      <c r="G9" s="4"/>
      <c r="H9" s="70"/>
      <c r="I9" s="70"/>
      <c r="J9" s="29"/>
    </row>
    <row r="10" spans="1:10" ht="12.75">
      <c r="A10" s="123" t="s">
        <v>0</v>
      </c>
      <c r="B10" s="132" t="s">
        <v>1</v>
      </c>
      <c r="C10" s="115" t="s">
        <v>49</v>
      </c>
      <c r="D10" s="115" t="s">
        <v>48</v>
      </c>
      <c r="E10" s="115" t="s">
        <v>47</v>
      </c>
      <c r="F10" s="91" t="s">
        <v>2</v>
      </c>
      <c r="G10" s="129" t="s">
        <v>16</v>
      </c>
      <c r="H10" s="130"/>
      <c r="I10" s="130"/>
      <c r="J10" s="131"/>
    </row>
    <row r="11" spans="1:10" ht="12.75">
      <c r="A11" s="124"/>
      <c r="B11" s="121"/>
      <c r="C11" s="116"/>
      <c r="D11" s="116"/>
      <c r="E11" s="116"/>
      <c r="F11" s="10" t="s">
        <v>3</v>
      </c>
      <c r="G11" s="120">
        <v>2010</v>
      </c>
      <c r="H11" s="120">
        <v>2011</v>
      </c>
      <c r="I11" s="120">
        <v>2012</v>
      </c>
      <c r="J11" s="126">
        <v>2013</v>
      </c>
    </row>
    <row r="12" spans="1:10" ht="12.75">
      <c r="A12" s="124"/>
      <c r="B12" s="121"/>
      <c r="C12" s="116"/>
      <c r="D12" s="116"/>
      <c r="E12" s="116"/>
      <c r="F12" s="12" t="s">
        <v>4</v>
      </c>
      <c r="G12" s="121"/>
      <c r="H12" s="121"/>
      <c r="I12" s="121"/>
      <c r="J12" s="127"/>
    </row>
    <row r="13" spans="1:10" ht="13.5" thickBot="1">
      <c r="A13" s="125"/>
      <c r="B13" s="133"/>
      <c r="C13" s="117"/>
      <c r="D13" s="117"/>
      <c r="E13" s="117"/>
      <c r="F13" s="13" t="s">
        <v>46</v>
      </c>
      <c r="G13" s="122"/>
      <c r="H13" s="122"/>
      <c r="I13" s="122"/>
      <c r="J13" s="128"/>
    </row>
    <row r="14" spans="1:10" ht="12.75">
      <c r="A14" s="44">
        <v>1</v>
      </c>
      <c r="B14" s="17" t="s">
        <v>5</v>
      </c>
      <c r="C14" s="17" t="s">
        <v>6</v>
      </c>
      <c r="D14" s="17" t="s">
        <v>46</v>
      </c>
      <c r="E14" s="20" t="s">
        <v>18</v>
      </c>
      <c r="F14" s="23">
        <f>SUM(G14:J14)</f>
        <v>24554200</v>
      </c>
      <c r="G14" s="23">
        <v>6554200</v>
      </c>
      <c r="H14" s="23">
        <v>6000000</v>
      </c>
      <c r="I14" s="82">
        <v>6000000</v>
      </c>
      <c r="J14" s="45">
        <v>6000000</v>
      </c>
    </row>
    <row r="15" spans="1:10" ht="12.75">
      <c r="A15" s="46"/>
      <c r="B15" s="93" t="s">
        <v>23</v>
      </c>
      <c r="C15" s="102"/>
      <c r="D15" s="102"/>
      <c r="E15" s="32" t="s">
        <v>7</v>
      </c>
      <c r="F15" s="33">
        <f>SUM(G15:J15)</f>
        <v>19371200</v>
      </c>
      <c r="G15" s="33">
        <v>1371200</v>
      </c>
      <c r="H15" s="33">
        <v>6000000</v>
      </c>
      <c r="I15" s="92">
        <v>6000000</v>
      </c>
      <c r="J15" s="47">
        <v>6000000</v>
      </c>
    </row>
    <row r="16" spans="1:10" ht="12.75">
      <c r="A16" s="46"/>
      <c r="B16" s="93"/>
      <c r="C16" s="102"/>
      <c r="D16" s="102"/>
      <c r="E16" s="32" t="s">
        <v>17</v>
      </c>
      <c r="F16" s="33">
        <f>SUM(G16:J16)</f>
        <v>5183000</v>
      </c>
      <c r="G16" s="33">
        <v>5183000</v>
      </c>
      <c r="H16" s="33">
        <v>0</v>
      </c>
      <c r="I16" s="92">
        <v>0</v>
      </c>
      <c r="J16" s="47">
        <v>0</v>
      </c>
    </row>
    <row r="17" spans="1:10" ht="12.75">
      <c r="A17" s="64"/>
      <c r="B17" s="94"/>
      <c r="C17" s="103"/>
      <c r="D17" s="103"/>
      <c r="E17" s="40"/>
      <c r="F17" s="41"/>
      <c r="G17" s="41"/>
      <c r="H17" s="41"/>
      <c r="I17" s="84"/>
      <c r="J17" s="48"/>
    </row>
    <row r="18" spans="1:10" ht="12.75">
      <c r="A18" s="46">
        <v>2</v>
      </c>
      <c r="B18" s="93" t="s">
        <v>5</v>
      </c>
      <c r="C18" s="102" t="s">
        <v>6</v>
      </c>
      <c r="D18" s="102" t="s">
        <v>46</v>
      </c>
      <c r="E18" s="32" t="s">
        <v>18</v>
      </c>
      <c r="F18" s="33">
        <f>SUM(G18:J18)</f>
        <v>6510000</v>
      </c>
      <c r="G18" s="33">
        <v>510000</v>
      </c>
      <c r="H18" s="33">
        <v>2000000</v>
      </c>
      <c r="I18" s="92">
        <v>2000000</v>
      </c>
      <c r="J18" s="47">
        <v>2000000</v>
      </c>
    </row>
    <row r="19" spans="1:10" ht="12.75">
      <c r="A19" s="46"/>
      <c r="B19" s="93" t="s">
        <v>24</v>
      </c>
      <c r="C19" s="102"/>
      <c r="D19" s="102"/>
      <c r="E19" s="32" t="s">
        <v>7</v>
      </c>
      <c r="F19" s="33">
        <f>SUM(G19:J19)</f>
        <v>6510000</v>
      </c>
      <c r="G19" s="33">
        <v>510000</v>
      </c>
      <c r="H19" s="33">
        <v>2000000</v>
      </c>
      <c r="I19" s="92">
        <v>2000000</v>
      </c>
      <c r="J19" s="47">
        <v>2000000</v>
      </c>
    </row>
    <row r="20" spans="1:10" ht="12.75">
      <c r="A20" s="46"/>
      <c r="B20" s="93" t="s">
        <v>13</v>
      </c>
      <c r="C20" s="102"/>
      <c r="D20" s="102"/>
      <c r="E20" s="32" t="s">
        <v>17</v>
      </c>
      <c r="F20" s="33">
        <f>SUM(G20:J20)</f>
        <v>0</v>
      </c>
      <c r="G20" s="33">
        <v>0</v>
      </c>
      <c r="H20" s="33">
        <v>0</v>
      </c>
      <c r="I20" s="92">
        <v>0</v>
      </c>
      <c r="J20" s="47">
        <v>0</v>
      </c>
    </row>
    <row r="21" spans="1:10" ht="12.75">
      <c r="A21" s="46"/>
      <c r="B21" s="93"/>
      <c r="C21" s="102"/>
      <c r="D21" s="102"/>
      <c r="E21" s="32"/>
      <c r="F21" s="33"/>
      <c r="G21" s="33"/>
      <c r="H21" s="33"/>
      <c r="I21" s="92"/>
      <c r="J21" s="47"/>
    </row>
    <row r="22" spans="1:10" ht="12.75">
      <c r="A22" s="63">
        <v>3</v>
      </c>
      <c r="B22" s="95" t="s">
        <v>10</v>
      </c>
      <c r="C22" s="104" t="s">
        <v>6</v>
      </c>
      <c r="D22" s="104" t="s">
        <v>46</v>
      </c>
      <c r="E22" s="88" t="s">
        <v>18</v>
      </c>
      <c r="F22" s="89">
        <f>SUM(G22:J22)</f>
        <v>3417000</v>
      </c>
      <c r="G22" s="89">
        <v>417000</v>
      </c>
      <c r="H22" s="89">
        <v>1000000</v>
      </c>
      <c r="I22" s="90">
        <v>1000000</v>
      </c>
      <c r="J22" s="49">
        <v>1000000</v>
      </c>
    </row>
    <row r="23" spans="1:10" ht="12.75">
      <c r="A23" s="46"/>
      <c r="B23" s="93" t="s">
        <v>23</v>
      </c>
      <c r="C23" s="102"/>
      <c r="D23" s="102"/>
      <c r="E23" s="32" t="s">
        <v>7</v>
      </c>
      <c r="F23" s="33">
        <f>SUM(G23:J23)</f>
        <v>3147000</v>
      </c>
      <c r="G23" s="33">
        <v>147000</v>
      </c>
      <c r="H23" s="33">
        <v>1000000</v>
      </c>
      <c r="I23" s="92">
        <v>1000000</v>
      </c>
      <c r="J23" s="47">
        <v>1000000</v>
      </c>
    </row>
    <row r="24" spans="1:10" ht="12.75">
      <c r="A24" s="46"/>
      <c r="B24" s="93"/>
      <c r="C24" s="102"/>
      <c r="D24" s="102"/>
      <c r="E24" s="32" t="s">
        <v>17</v>
      </c>
      <c r="F24" s="33">
        <f>G24</f>
        <v>270000</v>
      </c>
      <c r="G24" s="33">
        <v>270000</v>
      </c>
      <c r="H24" s="33">
        <v>0</v>
      </c>
      <c r="I24" s="92">
        <v>0</v>
      </c>
      <c r="J24" s="47">
        <v>0</v>
      </c>
    </row>
    <row r="25" spans="1:10" ht="12.75">
      <c r="A25" s="64"/>
      <c r="B25" s="96"/>
      <c r="C25" s="103"/>
      <c r="D25" s="103"/>
      <c r="E25" s="40"/>
      <c r="F25" s="41"/>
      <c r="G25" s="41"/>
      <c r="H25" s="41"/>
      <c r="I25" s="84"/>
      <c r="J25" s="48"/>
    </row>
    <row r="26" spans="1:10" ht="12.75">
      <c r="A26" s="46">
        <v>4</v>
      </c>
      <c r="B26" s="95" t="s">
        <v>10</v>
      </c>
      <c r="C26" s="102" t="s">
        <v>6</v>
      </c>
      <c r="D26" s="102" t="s">
        <v>46</v>
      </c>
      <c r="E26" s="32" t="s">
        <v>18</v>
      </c>
      <c r="F26" s="33">
        <f>SUM(G26:J26)</f>
        <v>11041000</v>
      </c>
      <c r="G26" s="105">
        <v>1041000</v>
      </c>
      <c r="H26" s="33">
        <v>3000000</v>
      </c>
      <c r="I26" s="92">
        <v>3500000</v>
      </c>
      <c r="J26" s="47">
        <v>3500000</v>
      </c>
    </row>
    <row r="27" spans="1:10" ht="12.75">
      <c r="A27" s="46"/>
      <c r="B27" s="93" t="s">
        <v>24</v>
      </c>
      <c r="C27" s="102"/>
      <c r="D27" s="102"/>
      <c r="E27" s="32" t="s">
        <v>7</v>
      </c>
      <c r="F27" s="33">
        <f>SUM(G27:J27)</f>
        <v>10695000</v>
      </c>
      <c r="G27" s="33">
        <v>695000</v>
      </c>
      <c r="H27" s="33">
        <v>3000000</v>
      </c>
      <c r="I27" s="92">
        <v>3500000</v>
      </c>
      <c r="J27" s="47">
        <v>3500000</v>
      </c>
    </row>
    <row r="28" spans="1:10" ht="12.75">
      <c r="A28" s="46"/>
      <c r="B28" s="93"/>
      <c r="C28" s="102"/>
      <c r="D28" s="102"/>
      <c r="E28" s="32" t="s">
        <v>17</v>
      </c>
      <c r="F28" s="33">
        <f>SUM(G28:J28)</f>
        <v>346000</v>
      </c>
      <c r="G28" s="33">
        <v>346000</v>
      </c>
      <c r="H28" s="33">
        <v>0</v>
      </c>
      <c r="I28" s="92">
        <v>0</v>
      </c>
      <c r="J28" s="47">
        <v>0</v>
      </c>
    </row>
    <row r="29" spans="1:10" ht="12.75">
      <c r="A29" s="64"/>
      <c r="B29" s="96"/>
      <c r="C29" s="103"/>
      <c r="D29" s="103"/>
      <c r="E29" s="103"/>
      <c r="F29" s="41"/>
      <c r="G29" s="41"/>
      <c r="H29" s="41"/>
      <c r="I29" s="84"/>
      <c r="J29" s="48"/>
    </row>
    <row r="30" spans="1:254" s="4" customFormat="1" ht="12.75">
      <c r="A30" s="46">
        <v>5</v>
      </c>
      <c r="B30" s="97" t="s">
        <v>11</v>
      </c>
      <c r="C30" s="21" t="s">
        <v>6</v>
      </c>
      <c r="D30" s="21" t="s">
        <v>41</v>
      </c>
      <c r="E30" s="32" t="s">
        <v>8</v>
      </c>
      <c r="F30" s="33">
        <f>SUM(G30:J30)</f>
        <v>2475585.8200000003</v>
      </c>
      <c r="G30" s="106">
        <v>375585.82</v>
      </c>
      <c r="H30" s="33">
        <v>700000</v>
      </c>
      <c r="I30" s="92">
        <v>700000</v>
      </c>
      <c r="J30" s="47">
        <v>700000</v>
      </c>
      <c r="K30" s="2"/>
      <c r="L30" s="2"/>
      <c r="M30" s="2"/>
      <c r="N30" s="2"/>
      <c r="O30" s="2"/>
      <c r="P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4" customFormat="1" ht="12.75">
      <c r="A31" s="46"/>
      <c r="B31" s="97"/>
      <c r="C31" s="21"/>
      <c r="D31" s="21"/>
      <c r="E31" s="32"/>
      <c r="F31" s="33"/>
      <c r="G31" s="33"/>
      <c r="H31" s="33"/>
      <c r="I31" s="92"/>
      <c r="J31" s="47"/>
      <c r="K31" s="2"/>
      <c r="L31" s="2"/>
      <c r="M31" s="2"/>
      <c r="N31" s="2"/>
      <c r="O31" s="2"/>
      <c r="P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4" customFormat="1" ht="12.75">
      <c r="A32" s="59"/>
      <c r="B32" s="98"/>
      <c r="C32" s="39"/>
      <c r="D32" s="39"/>
      <c r="E32" s="39"/>
      <c r="F32" s="41"/>
      <c r="G32" s="41"/>
      <c r="H32" s="41"/>
      <c r="I32" s="84"/>
      <c r="J32" s="48"/>
      <c r="K32" s="2"/>
      <c r="L32" s="2"/>
      <c r="M32" s="2"/>
      <c r="N32" s="2"/>
      <c r="O32" s="2"/>
      <c r="P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4" customFormat="1" ht="12.75">
      <c r="A33" s="18">
        <v>6</v>
      </c>
      <c r="B33" s="99" t="s">
        <v>14</v>
      </c>
      <c r="C33" s="21" t="s">
        <v>6</v>
      </c>
      <c r="D33" s="21" t="s">
        <v>46</v>
      </c>
      <c r="E33" s="32" t="s">
        <v>7</v>
      </c>
      <c r="F33" s="33">
        <f>SUM(G33:J33)</f>
        <v>51560000</v>
      </c>
      <c r="G33" s="33">
        <v>810000</v>
      </c>
      <c r="H33" s="33">
        <v>10000000</v>
      </c>
      <c r="I33" s="92">
        <v>20000000</v>
      </c>
      <c r="J33" s="47">
        <v>20750000</v>
      </c>
      <c r="K33" s="2"/>
      <c r="L33" s="2"/>
      <c r="M33" s="2"/>
      <c r="N33" s="2"/>
      <c r="O33" s="2"/>
      <c r="P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4" customFormat="1" ht="12.75">
      <c r="A34" s="18"/>
      <c r="B34" s="99" t="s">
        <v>44</v>
      </c>
      <c r="C34" s="21"/>
      <c r="D34" s="21"/>
      <c r="E34" s="32"/>
      <c r="F34" s="33"/>
      <c r="G34" s="33"/>
      <c r="H34" s="33"/>
      <c r="I34" s="92"/>
      <c r="J34" s="47"/>
      <c r="K34" s="2"/>
      <c r="L34" s="2"/>
      <c r="M34" s="2"/>
      <c r="N34" s="2"/>
      <c r="O34" s="2"/>
      <c r="P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4" customFormat="1" ht="12.75">
      <c r="A35" s="18"/>
      <c r="B35" s="99"/>
      <c r="C35" s="21"/>
      <c r="D35" s="21"/>
      <c r="E35" s="32"/>
      <c r="F35" s="33"/>
      <c r="G35" s="33"/>
      <c r="H35" s="33"/>
      <c r="I35" s="92"/>
      <c r="J35" s="47"/>
      <c r="K35" s="2"/>
      <c r="L35" s="2"/>
      <c r="M35" s="2"/>
      <c r="N35" s="2"/>
      <c r="O35" s="2"/>
      <c r="P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4" customFormat="1" ht="12.75">
      <c r="A36" s="61">
        <v>7</v>
      </c>
      <c r="B36" s="100" t="s">
        <v>15</v>
      </c>
      <c r="C36" s="62" t="s">
        <v>6</v>
      </c>
      <c r="D36" s="62" t="s">
        <v>41</v>
      </c>
      <c r="E36" s="88" t="s">
        <v>18</v>
      </c>
      <c r="F36" s="89">
        <f>SUM(G36:J36)</f>
        <v>5650000</v>
      </c>
      <c r="G36" s="89">
        <v>1650000</v>
      </c>
      <c r="H36" s="89">
        <v>2500000</v>
      </c>
      <c r="I36" s="90">
        <v>1500000</v>
      </c>
      <c r="J36" s="49">
        <v>0</v>
      </c>
      <c r="K36" s="2"/>
      <c r="L36" s="2"/>
      <c r="M36" s="2"/>
      <c r="N36" s="2"/>
      <c r="O36" s="2"/>
      <c r="P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4" customFormat="1" ht="12.75">
      <c r="A37" s="18"/>
      <c r="B37" s="99" t="s">
        <v>12</v>
      </c>
      <c r="C37" s="21"/>
      <c r="D37" s="21"/>
      <c r="E37" s="32" t="s">
        <v>7</v>
      </c>
      <c r="F37" s="33">
        <f>SUM(G37:J37)</f>
        <v>4160000</v>
      </c>
      <c r="G37" s="33">
        <v>160000</v>
      </c>
      <c r="H37" s="33">
        <v>2500000</v>
      </c>
      <c r="I37" s="92">
        <v>1500000</v>
      </c>
      <c r="J37" s="47">
        <v>0</v>
      </c>
      <c r="K37" s="2"/>
      <c r="L37" s="2"/>
      <c r="M37" s="2"/>
      <c r="N37" s="2"/>
      <c r="O37" s="2"/>
      <c r="P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4" customFormat="1" ht="12.75">
      <c r="A38" s="18"/>
      <c r="B38" s="99"/>
      <c r="C38" s="21"/>
      <c r="D38" s="21"/>
      <c r="E38" s="32" t="s">
        <v>17</v>
      </c>
      <c r="F38" s="33">
        <f>SUM(G38:J38)</f>
        <v>1500000</v>
      </c>
      <c r="G38" s="33">
        <v>1500000</v>
      </c>
      <c r="H38" s="33">
        <v>0</v>
      </c>
      <c r="I38" s="92">
        <v>0</v>
      </c>
      <c r="J38" s="47">
        <v>0</v>
      </c>
      <c r="K38" s="2"/>
      <c r="L38" s="2"/>
      <c r="M38" s="2"/>
      <c r="N38" s="2"/>
      <c r="O38" s="2"/>
      <c r="P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4" customFormat="1" ht="12.75">
      <c r="A39" s="18"/>
      <c r="B39" s="99"/>
      <c r="C39" s="21"/>
      <c r="D39" s="21"/>
      <c r="E39" s="32"/>
      <c r="F39" s="33"/>
      <c r="G39" s="33"/>
      <c r="H39" s="33"/>
      <c r="I39" s="92"/>
      <c r="J39" s="47"/>
      <c r="K39" s="2"/>
      <c r="L39" s="2"/>
      <c r="M39" s="2"/>
      <c r="N39" s="2"/>
      <c r="O39" s="2"/>
      <c r="P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4" customFormat="1" ht="12.75">
      <c r="A40" s="61">
        <v>8</v>
      </c>
      <c r="B40" s="100" t="s">
        <v>19</v>
      </c>
      <c r="C40" s="62" t="s">
        <v>6</v>
      </c>
      <c r="D40" s="62" t="s">
        <v>46</v>
      </c>
      <c r="E40" s="88" t="s">
        <v>18</v>
      </c>
      <c r="F40" s="89">
        <f>SUM(G40:J40)</f>
        <v>1551875.6099999999</v>
      </c>
      <c r="G40" s="109">
        <v>351875.61</v>
      </c>
      <c r="H40" s="89">
        <v>400000</v>
      </c>
      <c r="I40" s="90">
        <v>400000</v>
      </c>
      <c r="J40" s="49">
        <v>400000</v>
      </c>
      <c r="K40" s="2"/>
      <c r="L40" s="2"/>
      <c r="M40" s="2"/>
      <c r="N40" s="2"/>
      <c r="O40" s="2"/>
      <c r="P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4" customFormat="1" ht="12.75">
      <c r="A41" s="18"/>
      <c r="B41" s="99"/>
      <c r="C41" s="21"/>
      <c r="D41" s="21"/>
      <c r="E41" s="32" t="s">
        <v>7</v>
      </c>
      <c r="F41" s="33">
        <f>SUM(G41:J41)</f>
        <v>1282875.6099999999</v>
      </c>
      <c r="G41" s="106">
        <v>82875.61</v>
      </c>
      <c r="H41" s="33">
        <v>400000</v>
      </c>
      <c r="I41" s="92">
        <v>400000</v>
      </c>
      <c r="J41" s="47">
        <v>400000</v>
      </c>
      <c r="K41" s="2"/>
      <c r="L41" s="2"/>
      <c r="M41" s="2"/>
      <c r="N41" s="2"/>
      <c r="O41" s="2"/>
      <c r="P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4" customFormat="1" ht="12.75">
      <c r="A42" s="18"/>
      <c r="B42" s="99"/>
      <c r="C42" s="21"/>
      <c r="D42" s="21"/>
      <c r="E42" s="32" t="s">
        <v>17</v>
      </c>
      <c r="F42" s="33">
        <f>SUM(G42:J42)</f>
        <v>269000</v>
      </c>
      <c r="G42" s="106">
        <v>269000</v>
      </c>
      <c r="H42" s="33">
        <v>0</v>
      </c>
      <c r="I42" s="92">
        <v>0</v>
      </c>
      <c r="J42" s="47">
        <v>0</v>
      </c>
      <c r="K42" s="2"/>
      <c r="L42" s="2"/>
      <c r="M42" s="2"/>
      <c r="N42" s="2"/>
      <c r="O42" s="2"/>
      <c r="P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4" customFormat="1" ht="12.75">
      <c r="A43" s="69"/>
      <c r="B43" s="101"/>
      <c r="C43" s="39"/>
      <c r="D43" s="39"/>
      <c r="E43" s="40"/>
      <c r="F43" s="41"/>
      <c r="G43" s="41"/>
      <c r="H43" s="41"/>
      <c r="I43" s="84"/>
      <c r="J43" s="48"/>
      <c r="K43" s="2"/>
      <c r="L43" s="2"/>
      <c r="M43" s="2"/>
      <c r="N43" s="2"/>
      <c r="O43" s="2"/>
      <c r="P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4" customFormat="1" ht="12.75">
      <c r="A44" s="74">
        <v>9</v>
      </c>
      <c r="B44" s="99" t="s">
        <v>20</v>
      </c>
      <c r="C44" s="21" t="s">
        <v>6</v>
      </c>
      <c r="D44" s="21" t="s">
        <v>46</v>
      </c>
      <c r="E44" s="32" t="s">
        <v>18</v>
      </c>
      <c r="F44" s="33">
        <f>SUM(G44:J44)</f>
        <v>6532000</v>
      </c>
      <c r="G44" s="33">
        <v>32000</v>
      </c>
      <c r="H44" s="33">
        <v>2500000</v>
      </c>
      <c r="I44" s="92">
        <v>2000000</v>
      </c>
      <c r="J44" s="47">
        <v>2000000</v>
      </c>
      <c r="K44" s="2"/>
      <c r="L44" s="2"/>
      <c r="M44" s="2"/>
      <c r="N44" s="2"/>
      <c r="O44" s="2"/>
      <c r="P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4" customFormat="1" ht="12.75">
      <c r="A45" s="18"/>
      <c r="B45" s="99"/>
      <c r="C45" s="21"/>
      <c r="D45" s="21"/>
      <c r="E45" s="32" t="s">
        <v>7</v>
      </c>
      <c r="F45" s="33"/>
      <c r="G45" s="33">
        <v>0</v>
      </c>
      <c r="H45" s="33"/>
      <c r="I45" s="92"/>
      <c r="J45" s="47"/>
      <c r="K45" s="2"/>
      <c r="L45" s="2"/>
      <c r="M45" s="2"/>
      <c r="N45" s="2"/>
      <c r="O45" s="2"/>
      <c r="P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4" customFormat="1" ht="12.75">
      <c r="A46" s="18"/>
      <c r="B46" s="99"/>
      <c r="C46" s="21"/>
      <c r="D46" s="21"/>
      <c r="E46" s="32" t="s">
        <v>17</v>
      </c>
      <c r="F46" s="33"/>
      <c r="G46" s="33">
        <v>32000</v>
      </c>
      <c r="H46" s="33"/>
      <c r="I46" s="92"/>
      <c r="J46" s="47"/>
      <c r="K46" s="2"/>
      <c r="L46" s="2"/>
      <c r="M46" s="2"/>
      <c r="N46" s="2"/>
      <c r="O46" s="2"/>
      <c r="P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4" customFormat="1" ht="12.75">
      <c r="A47" s="60"/>
      <c r="B47" s="101"/>
      <c r="C47" s="39"/>
      <c r="D47" s="39"/>
      <c r="E47" s="40"/>
      <c r="F47" s="41"/>
      <c r="G47" s="41"/>
      <c r="H47" s="41"/>
      <c r="I47" s="84"/>
      <c r="J47" s="48"/>
      <c r="K47" s="2"/>
      <c r="L47" s="2"/>
      <c r="M47" s="2"/>
      <c r="N47" s="2"/>
      <c r="O47" s="2"/>
      <c r="P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4" customFormat="1" ht="12.75">
      <c r="A48" s="18">
        <v>10</v>
      </c>
      <c r="B48" s="99" t="s">
        <v>21</v>
      </c>
      <c r="C48" s="21" t="s">
        <v>6</v>
      </c>
      <c r="D48" s="21" t="s">
        <v>46</v>
      </c>
      <c r="E48" s="32" t="s">
        <v>7</v>
      </c>
      <c r="F48" s="33">
        <f>SUM(G48:J48)</f>
        <v>17325000</v>
      </c>
      <c r="G48" s="33">
        <v>325000</v>
      </c>
      <c r="H48" s="33">
        <v>5000000</v>
      </c>
      <c r="I48" s="92">
        <v>10000000</v>
      </c>
      <c r="J48" s="47">
        <v>2000000</v>
      </c>
      <c r="K48" s="2"/>
      <c r="L48" s="2"/>
      <c r="M48" s="2"/>
      <c r="N48" s="2"/>
      <c r="O48" s="2"/>
      <c r="P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4" customFormat="1" ht="13.5" customHeight="1">
      <c r="A49" s="50"/>
      <c r="B49" s="38"/>
      <c r="C49" s="39"/>
      <c r="D49" s="39"/>
      <c r="E49" s="40"/>
      <c r="F49" s="41"/>
      <c r="G49" s="41"/>
      <c r="H49" s="41"/>
      <c r="I49" s="84"/>
      <c r="J49" s="48"/>
      <c r="K49" s="2"/>
      <c r="L49" s="2"/>
      <c r="M49" s="2"/>
      <c r="N49" s="2"/>
      <c r="O49" s="2"/>
      <c r="P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4" customFormat="1" ht="13.5" customHeight="1">
      <c r="A50" s="51">
        <v>11</v>
      </c>
      <c r="B50" s="31" t="s">
        <v>30</v>
      </c>
      <c r="C50" s="21" t="s">
        <v>6</v>
      </c>
      <c r="D50" s="21" t="s">
        <v>43</v>
      </c>
      <c r="E50" s="32" t="s">
        <v>18</v>
      </c>
      <c r="F50" s="33">
        <f>SUM(G50:J50)</f>
        <v>5500000</v>
      </c>
      <c r="G50" s="33">
        <v>1500000</v>
      </c>
      <c r="H50" s="33">
        <v>4000000</v>
      </c>
      <c r="I50" s="92">
        <v>0</v>
      </c>
      <c r="J50" s="47">
        <v>0</v>
      </c>
      <c r="K50" s="2"/>
      <c r="L50" s="2"/>
      <c r="M50" s="2"/>
      <c r="N50" s="2"/>
      <c r="O50" s="2"/>
      <c r="P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4" customFormat="1" ht="13.5" customHeight="1">
      <c r="A51" s="51"/>
      <c r="B51" s="31" t="s">
        <v>31</v>
      </c>
      <c r="C51" s="21"/>
      <c r="D51" s="21"/>
      <c r="E51" s="32" t="s">
        <v>7</v>
      </c>
      <c r="F51" s="106">
        <f>G51</f>
        <v>1241993.01</v>
      </c>
      <c r="G51" s="106">
        <v>1241993.01</v>
      </c>
      <c r="H51" s="33"/>
      <c r="I51" s="92"/>
      <c r="J51" s="47"/>
      <c r="K51" s="2"/>
      <c r="L51" s="2"/>
      <c r="M51" s="2"/>
      <c r="N51" s="2"/>
      <c r="O51" s="2"/>
      <c r="P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4" customFormat="1" ht="13.5" customHeight="1">
      <c r="A52" s="51"/>
      <c r="B52" s="31" t="s">
        <v>32</v>
      </c>
      <c r="C52" s="21"/>
      <c r="D52" s="21"/>
      <c r="E52" s="32" t="s">
        <v>73</v>
      </c>
      <c r="F52" s="106">
        <f>G52</f>
        <v>258006.99</v>
      </c>
      <c r="G52" s="106">
        <v>258006.99</v>
      </c>
      <c r="H52" s="33"/>
      <c r="I52" s="92"/>
      <c r="J52" s="47"/>
      <c r="K52" s="2"/>
      <c r="L52" s="2"/>
      <c r="M52" s="2"/>
      <c r="N52" s="2"/>
      <c r="O52" s="2"/>
      <c r="P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4" customFormat="1" ht="13.5" customHeight="1">
      <c r="A53" s="51"/>
      <c r="B53" s="31" t="s">
        <v>33</v>
      </c>
      <c r="C53" s="21"/>
      <c r="D53" s="21"/>
      <c r="E53" s="32"/>
      <c r="F53" s="33"/>
      <c r="G53" s="33"/>
      <c r="H53" s="33"/>
      <c r="I53" s="92"/>
      <c r="J53" s="47"/>
      <c r="K53" s="2"/>
      <c r="L53" s="2"/>
      <c r="M53" s="2"/>
      <c r="N53" s="2"/>
      <c r="O53" s="2"/>
      <c r="P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4" customFormat="1" ht="13.5" customHeight="1">
      <c r="A54" s="50"/>
      <c r="B54" s="43"/>
      <c r="C54" s="39"/>
      <c r="D54" s="39"/>
      <c r="E54" s="40"/>
      <c r="F54" s="41"/>
      <c r="G54" s="41"/>
      <c r="H54" s="41"/>
      <c r="I54" s="84"/>
      <c r="J54" s="48"/>
      <c r="K54" s="2"/>
      <c r="L54" s="2"/>
      <c r="M54" s="2"/>
      <c r="N54" s="2"/>
      <c r="O54" s="2"/>
      <c r="P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4" customFormat="1" ht="13.5" customHeight="1">
      <c r="A55" s="51">
        <v>12</v>
      </c>
      <c r="B55" s="31" t="s">
        <v>25</v>
      </c>
      <c r="C55" s="21" t="s">
        <v>6</v>
      </c>
      <c r="D55" s="21" t="s">
        <v>41</v>
      </c>
      <c r="E55" s="32" t="s">
        <v>7</v>
      </c>
      <c r="F55" s="33">
        <f>SUM(G55:J55)</f>
        <v>5300000</v>
      </c>
      <c r="G55" s="33">
        <v>500000</v>
      </c>
      <c r="H55" s="33">
        <v>3800000</v>
      </c>
      <c r="I55" s="92">
        <v>1000000</v>
      </c>
      <c r="J55" s="47">
        <v>0</v>
      </c>
      <c r="K55" s="2"/>
      <c r="L55" s="2"/>
      <c r="M55" s="2"/>
      <c r="N55" s="2"/>
      <c r="O55" s="2"/>
      <c r="P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4" customFormat="1" ht="13.5" customHeight="1">
      <c r="A56" s="51"/>
      <c r="B56" s="31" t="s">
        <v>26</v>
      </c>
      <c r="C56" s="21"/>
      <c r="D56" s="21"/>
      <c r="E56" s="32"/>
      <c r="F56" s="33"/>
      <c r="G56" s="33"/>
      <c r="H56" s="33"/>
      <c r="I56" s="92"/>
      <c r="J56" s="47"/>
      <c r="K56" s="2"/>
      <c r="L56" s="2"/>
      <c r="M56" s="2"/>
      <c r="N56" s="2"/>
      <c r="O56" s="2"/>
      <c r="P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4" customFormat="1" ht="13.5" customHeight="1">
      <c r="A57" s="51"/>
      <c r="B57" s="31" t="s">
        <v>27</v>
      </c>
      <c r="C57" s="71"/>
      <c r="D57" s="21"/>
      <c r="E57" s="32"/>
      <c r="F57" s="33"/>
      <c r="G57" s="33"/>
      <c r="H57" s="33"/>
      <c r="I57" s="92"/>
      <c r="J57" s="47"/>
      <c r="K57" s="2"/>
      <c r="L57" s="2"/>
      <c r="M57" s="2"/>
      <c r="N57" s="2"/>
      <c r="O57" s="2"/>
      <c r="P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4" customFormat="1" ht="13.5" customHeight="1">
      <c r="A58" s="50"/>
      <c r="B58" s="43"/>
      <c r="C58" s="72"/>
      <c r="D58" s="39"/>
      <c r="E58" s="40"/>
      <c r="F58" s="41"/>
      <c r="G58" s="41"/>
      <c r="H58" s="41"/>
      <c r="I58" s="84"/>
      <c r="J58" s="48"/>
      <c r="K58" s="2"/>
      <c r="L58" s="2"/>
      <c r="M58" s="2"/>
      <c r="N58" s="2"/>
      <c r="O58" s="2"/>
      <c r="P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4" customFormat="1" ht="13.5" customHeight="1">
      <c r="A59" s="85">
        <v>13</v>
      </c>
      <c r="B59" s="86" t="s">
        <v>28</v>
      </c>
      <c r="C59" s="87" t="s">
        <v>22</v>
      </c>
      <c r="D59" s="62" t="s">
        <v>43</v>
      </c>
      <c r="E59" s="88" t="s">
        <v>8</v>
      </c>
      <c r="F59" s="89">
        <f>SUM(G59:J59)</f>
        <v>1100000</v>
      </c>
      <c r="G59" s="89">
        <v>400000</v>
      </c>
      <c r="H59" s="89">
        <v>700000</v>
      </c>
      <c r="I59" s="90">
        <v>0</v>
      </c>
      <c r="J59" s="49">
        <v>0</v>
      </c>
      <c r="K59" s="2"/>
      <c r="L59" s="2"/>
      <c r="M59" s="2"/>
      <c r="N59" s="2"/>
      <c r="O59" s="2"/>
      <c r="P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4" customFormat="1" ht="13.5" customHeight="1">
      <c r="A60" s="51"/>
      <c r="B60" s="31" t="s">
        <v>29</v>
      </c>
      <c r="C60" s="71"/>
      <c r="D60" s="21"/>
      <c r="E60" s="32"/>
      <c r="F60" s="33"/>
      <c r="G60" s="33"/>
      <c r="H60" s="33"/>
      <c r="I60" s="92"/>
      <c r="J60" s="47"/>
      <c r="K60" s="2"/>
      <c r="L60" s="2"/>
      <c r="M60" s="2"/>
      <c r="N60" s="2"/>
      <c r="O60" s="2"/>
      <c r="P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4" customFormat="1" ht="13.5" customHeight="1">
      <c r="A61" s="50"/>
      <c r="B61" s="38"/>
      <c r="C61" s="72"/>
      <c r="D61" s="39"/>
      <c r="E61" s="40"/>
      <c r="F61" s="41"/>
      <c r="G61" s="41"/>
      <c r="H61" s="41"/>
      <c r="I61" s="84"/>
      <c r="J61" s="48"/>
      <c r="K61" s="2"/>
      <c r="L61" s="2"/>
      <c r="M61" s="2"/>
      <c r="N61" s="2"/>
      <c r="O61" s="2"/>
      <c r="P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4" customFormat="1" ht="13.5" customHeight="1">
      <c r="A62" s="51">
        <v>14</v>
      </c>
      <c r="B62" s="31" t="s">
        <v>34</v>
      </c>
      <c r="C62" s="71" t="s">
        <v>6</v>
      </c>
      <c r="D62" s="21" t="s">
        <v>43</v>
      </c>
      <c r="E62" s="32" t="s">
        <v>7</v>
      </c>
      <c r="F62" s="33">
        <f>SUM(G62+H62+J62)</f>
        <v>280000</v>
      </c>
      <c r="G62" s="33">
        <v>125000</v>
      </c>
      <c r="H62" s="33">
        <v>155000</v>
      </c>
      <c r="I62" s="92">
        <v>0</v>
      </c>
      <c r="J62" s="47">
        <v>0</v>
      </c>
      <c r="K62" s="2"/>
      <c r="L62" s="2"/>
      <c r="M62" s="2"/>
      <c r="N62" s="2"/>
      <c r="O62" s="2"/>
      <c r="P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4" customFormat="1" ht="13.5" customHeight="1">
      <c r="A63" s="51"/>
      <c r="B63" s="31" t="s">
        <v>35</v>
      </c>
      <c r="C63" s="71"/>
      <c r="D63" s="21"/>
      <c r="E63" s="32"/>
      <c r="F63" s="33"/>
      <c r="G63" s="33"/>
      <c r="H63" s="33"/>
      <c r="I63" s="92"/>
      <c r="J63" s="47"/>
      <c r="K63" s="2"/>
      <c r="L63" s="2"/>
      <c r="M63" s="2"/>
      <c r="N63" s="2"/>
      <c r="O63" s="2"/>
      <c r="P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4" customFormat="1" ht="13.5" customHeight="1">
      <c r="A64" s="51"/>
      <c r="B64" s="31" t="s">
        <v>36</v>
      </c>
      <c r="C64" s="71"/>
      <c r="D64" s="21"/>
      <c r="E64" s="32"/>
      <c r="F64" s="33"/>
      <c r="G64" s="33"/>
      <c r="H64" s="33"/>
      <c r="I64" s="92"/>
      <c r="J64" s="47"/>
      <c r="K64" s="2"/>
      <c r="L64" s="2"/>
      <c r="M64" s="2"/>
      <c r="N64" s="2"/>
      <c r="O64" s="2"/>
      <c r="P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4" customFormat="1" ht="13.5" customHeight="1">
      <c r="A65" s="51" t="s">
        <v>13</v>
      </c>
      <c r="B65" s="31" t="s">
        <v>37</v>
      </c>
      <c r="C65" s="71"/>
      <c r="D65" s="21"/>
      <c r="E65" s="32"/>
      <c r="F65" s="33"/>
      <c r="G65" s="33"/>
      <c r="H65" s="33"/>
      <c r="I65" s="92"/>
      <c r="J65" s="47"/>
      <c r="K65" s="2"/>
      <c r="L65" s="2"/>
      <c r="M65" s="2"/>
      <c r="N65" s="2"/>
      <c r="O65" s="2"/>
      <c r="P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4" customFormat="1" ht="13.5" customHeight="1">
      <c r="A66" s="50"/>
      <c r="B66" s="43"/>
      <c r="C66" s="72"/>
      <c r="D66" s="39"/>
      <c r="E66" s="40"/>
      <c r="F66" s="41"/>
      <c r="G66" s="41"/>
      <c r="H66" s="41"/>
      <c r="I66" s="84"/>
      <c r="J66" s="48"/>
      <c r="K66" s="2"/>
      <c r="L66" s="2"/>
      <c r="M66" s="2"/>
      <c r="N66" s="2"/>
      <c r="O66" s="2"/>
      <c r="P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" customFormat="1" ht="13.5" customHeight="1">
      <c r="A67" s="51">
        <v>15</v>
      </c>
      <c r="B67" s="31" t="s">
        <v>38</v>
      </c>
      <c r="C67" s="71" t="s">
        <v>6</v>
      </c>
      <c r="D67" s="21" t="s">
        <v>43</v>
      </c>
      <c r="E67" s="32" t="s">
        <v>7</v>
      </c>
      <c r="F67" s="33">
        <f>SUM(G67+H67+J67)</f>
        <v>320000</v>
      </c>
      <c r="G67" s="33">
        <v>165000</v>
      </c>
      <c r="H67" s="33">
        <v>155000</v>
      </c>
      <c r="I67" s="92">
        <v>0</v>
      </c>
      <c r="J67" s="47">
        <v>0</v>
      </c>
      <c r="K67" s="2"/>
      <c r="L67" s="2"/>
      <c r="M67" s="2"/>
      <c r="N67" s="2"/>
      <c r="O67" s="2"/>
      <c r="P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4" customFormat="1" ht="13.5" customHeight="1">
      <c r="A68" s="51"/>
      <c r="B68" s="31" t="s">
        <v>39</v>
      </c>
      <c r="C68" s="71"/>
      <c r="D68" s="21"/>
      <c r="E68" s="32"/>
      <c r="F68" s="33"/>
      <c r="G68" s="33"/>
      <c r="H68" s="33"/>
      <c r="I68" s="92"/>
      <c r="J68" s="47"/>
      <c r="K68" s="2"/>
      <c r="L68" s="2"/>
      <c r="M68" s="2"/>
      <c r="N68" s="2"/>
      <c r="O68" s="2"/>
      <c r="P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4" customFormat="1" ht="13.5" customHeight="1">
      <c r="A69" s="51"/>
      <c r="B69" s="31" t="s">
        <v>36</v>
      </c>
      <c r="C69" s="71"/>
      <c r="D69" s="21"/>
      <c r="E69" s="32"/>
      <c r="F69" s="33"/>
      <c r="G69" s="33"/>
      <c r="H69" s="33"/>
      <c r="I69" s="92"/>
      <c r="J69" s="47"/>
      <c r="K69" s="2"/>
      <c r="L69" s="2"/>
      <c r="M69" s="2"/>
      <c r="N69" s="2"/>
      <c r="O69" s="2"/>
      <c r="P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4" customFormat="1" ht="13.5" customHeight="1">
      <c r="A70" s="51"/>
      <c r="B70" s="31" t="s">
        <v>37</v>
      </c>
      <c r="C70" s="71"/>
      <c r="D70" s="21"/>
      <c r="E70" s="32"/>
      <c r="F70" s="33"/>
      <c r="G70" s="33"/>
      <c r="H70" s="33"/>
      <c r="I70" s="92"/>
      <c r="J70" s="47"/>
      <c r="K70" s="2"/>
      <c r="L70" s="2"/>
      <c r="M70" s="2"/>
      <c r="N70" s="2"/>
      <c r="O70" s="2"/>
      <c r="P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4" customFormat="1" ht="13.5" customHeight="1">
      <c r="A71" s="50"/>
      <c r="B71" s="43"/>
      <c r="C71" s="72"/>
      <c r="D71" s="39"/>
      <c r="E71" s="40"/>
      <c r="F71" s="41"/>
      <c r="G71" s="41"/>
      <c r="H71" s="41"/>
      <c r="I71" s="84"/>
      <c r="J71" s="48"/>
      <c r="K71" s="2"/>
      <c r="L71" s="2"/>
      <c r="M71" s="2"/>
      <c r="N71" s="2"/>
      <c r="O71" s="2"/>
      <c r="P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4" customFormat="1" ht="13.5" customHeight="1">
      <c r="A72" s="51">
        <v>16</v>
      </c>
      <c r="B72" s="31" t="s">
        <v>40</v>
      </c>
      <c r="C72" s="71" t="s">
        <v>6</v>
      </c>
      <c r="D72" s="21" t="s">
        <v>43</v>
      </c>
      <c r="E72" s="32" t="s">
        <v>7</v>
      </c>
      <c r="F72" s="33">
        <f>SUM(G72+H72+J72)</f>
        <v>110000</v>
      </c>
      <c r="G72" s="33">
        <v>32500</v>
      </c>
      <c r="H72" s="33">
        <v>77500</v>
      </c>
      <c r="I72" s="92">
        <v>0</v>
      </c>
      <c r="J72" s="47">
        <v>0</v>
      </c>
      <c r="K72" s="2"/>
      <c r="L72" s="2"/>
      <c r="M72" s="2"/>
      <c r="N72" s="2"/>
      <c r="O72" s="2"/>
      <c r="P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4" customFormat="1" ht="13.5" customHeight="1">
      <c r="A73" s="51"/>
      <c r="B73" s="31" t="s">
        <v>36</v>
      </c>
      <c r="C73" s="71" t="s">
        <v>13</v>
      </c>
      <c r="D73" s="21"/>
      <c r="E73" s="32"/>
      <c r="F73" s="33"/>
      <c r="G73" s="33"/>
      <c r="H73" s="33"/>
      <c r="I73" s="92"/>
      <c r="J73" s="47"/>
      <c r="K73" s="2"/>
      <c r="L73" s="2"/>
      <c r="M73" s="2"/>
      <c r="N73" s="2"/>
      <c r="O73" s="2"/>
      <c r="P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4" customFormat="1" ht="13.5" customHeight="1">
      <c r="A74" s="51"/>
      <c r="B74" s="31" t="s">
        <v>57</v>
      </c>
      <c r="C74" s="71"/>
      <c r="D74" s="21"/>
      <c r="E74" s="32"/>
      <c r="F74" s="33"/>
      <c r="G74" s="33"/>
      <c r="H74" s="33"/>
      <c r="I74" s="92"/>
      <c r="J74" s="47"/>
      <c r="K74" s="2"/>
      <c r="L74" s="2"/>
      <c r="M74" s="2"/>
      <c r="N74" s="2"/>
      <c r="O74" s="2"/>
      <c r="P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s="4" customFormat="1" ht="13.5" customHeight="1">
      <c r="A75" s="50"/>
      <c r="B75" s="43"/>
      <c r="C75" s="72"/>
      <c r="D75" s="39"/>
      <c r="E75" s="40"/>
      <c r="F75" s="41"/>
      <c r="G75" s="41"/>
      <c r="H75" s="41"/>
      <c r="I75" s="84"/>
      <c r="J75" s="48"/>
      <c r="K75" s="2"/>
      <c r="L75" s="2"/>
      <c r="M75" s="2"/>
      <c r="N75" s="2"/>
      <c r="O75" s="2"/>
      <c r="P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4" customFormat="1" ht="13.5" customHeight="1">
      <c r="A76" s="51">
        <v>17</v>
      </c>
      <c r="B76" s="31" t="s">
        <v>54</v>
      </c>
      <c r="C76" s="71" t="s">
        <v>6</v>
      </c>
      <c r="D76" s="21" t="s">
        <v>46</v>
      </c>
      <c r="E76" s="32" t="s">
        <v>7</v>
      </c>
      <c r="F76" s="33">
        <f>SUM(G76+H76+I76+J76)</f>
        <v>12000000</v>
      </c>
      <c r="G76" s="33">
        <v>500000</v>
      </c>
      <c r="H76" s="33">
        <v>1000000</v>
      </c>
      <c r="I76" s="92">
        <v>3000000</v>
      </c>
      <c r="J76" s="47">
        <v>7500000</v>
      </c>
      <c r="K76" s="2"/>
      <c r="L76" s="2"/>
      <c r="M76" s="2"/>
      <c r="N76" s="2"/>
      <c r="O76" s="2"/>
      <c r="P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4" customFormat="1" ht="13.5" customHeight="1">
      <c r="A77" s="51"/>
      <c r="B77" s="31" t="s">
        <v>55</v>
      </c>
      <c r="C77" s="71"/>
      <c r="D77" s="21"/>
      <c r="E77" s="32"/>
      <c r="F77" s="33"/>
      <c r="G77" s="33"/>
      <c r="H77" s="33"/>
      <c r="I77" s="92"/>
      <c r="J77" s="47"/>
      <c r="K77" s="2"/>
      <c r="L77" s="2"/>
      <c r="M77" s="2"/>
      <c r="N77" s="2"/>
      <c r="O77" s="2"/>
      <c r="P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s="4" customFormat="1" ht="13.5" customHeight="1">
      <c r="A78" s="51"/>
      <c r="B78" s="31" t="s">
        <v>56</v>
      </c>
      <c r="C78" s="71"/>
      <c r="D78" s="21"/>
      <c r="E78" s="32"/>
      <c r="F78" s="33"/>
      <c r="G78" s="33"/>
      <c r="H78" s="33"/>
      <c r="I78" s="92"/>
      <c r="J78" s="47"/>
      <c r="K78" s="2"/>
      <c r="L78" s="2"/>
      <c r="M78" s="2"/>
      <c r="N78" s="2"/>
      <c r="O78" s="2"/>
      <c r="P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4" customFormat="1" ht="13.5" customHeight="1">
      <c r="A79" s="50"/>
      <c r="B79" s="43"/>
      <c r="C79" s="72"/>
      <c r="D79" s="39"/>
      <c r="E79" s="40"/>
      <c r="F79" s="41"/>
      <c r="G79" s="41"/>
      <c r="H79" s="41"/>
      <c r="I79" s="84"/>
      <c r="J79" s="48"/>
      <c r="K79" s="2"/>
      <c r="L79" s="2"/>
      <c r="M79" s="2"/>
      <c r="N79" s="2"/>
      <c r="O79" s="2"/>
      <c r="P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s="4" customFormat="1" ht="13.5" customHeight="1">
      <c r="A80" s="51">
        <v>18</v>
      </c>
      <c r="B80" s="31" t="s">
        <v>58</v>
      </c>
      <c r="C80" s="71" t="s">
        <v>6</v>
      </c>
      <c r="D80" s="21" t="s">
        <v>63</v>
      </c>
      <c r="E80" s="32" t="s">
        <v>7</v>
      </c>
      <c r="F80" s="33">
        <f>SUM(G80:J80)</f>
        <v>501000</v>
      </c>
      <c r="G80" s="33">
        <v>1000</v>
      </c>
      <c r="H80" s="33">
        <v>500000</v>
      </c>
      <c r="I80" s="92">
        <v>0</v>
      </c>
      <c r="J80" s="47">
        <v>0</v>
      </c>
      <c r="K80" s="2"/>
      <c r="L80" s="2"/>
      <c r="M80" s="2"/>
      <c r="N80" s="2"/>
      <c r="O80" s="2"/>
      <c r="P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s="4" customFormat="1" ht="13.5" customHeight="1">
      <c r="A81" s="51"/>
      <c r="B81" s="31" t="s">
        <v>59</v>
      </c>
      <c r="C81" s="71"/>
      <c r="D81" s="21"/>
      <c r="E81" s="32"/>
      <c r="F81" s="33"/>
      <c r="G81" s="33"/>
      <c r="H81" s="33"/>
      <c r="I81" s="92"/>
      <c r="J81" s="47"/>
      <c r="K81" s="2"/>
      <c r="L81" s="2"/>
      <c r="M81" s="2"/>
      <c r="N81" s="2"/>
      <c r="O81" s="2"/>
      <c r="P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254" s="4" customFormat="1" ht="13.5" customHeight="1">
      <c r="A82" s="51"/>
      <c r="B82" s="31" t="s">
        <v>60</v>
      </c>
      <c r="C82" s="71"/>
      <c r="D82" s="21"/>
      <c r="E82" s="32"/>
      <c r="F82" s="33"/>
      <c r="G82" s="33"/>
      <c r="H82" s="33"/>
      <c r="I82" s="92"/>
      <c r="J82" s="47"/>
      <c r="K82" s="2"/>
      <c r="L82" s="2"/>
      <c r="M82" s="2"/>
      <c r="N82" s="2"/>
      <c r="O82" s="2"/>
      <c r="P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spans="1:254" s="4" customFormat="1" ht="13.5" customHeight="1">
      <c r="A83" s="51"/>
      <c r="B83" s="31" t="s">
        <v>61</v>
      </c>
      <c r="C83" s="71"/>
      <c r="D83" s="21"/>
      <c r="E83" s="32"/>
      <c r="F83" s="33"/>
      <c r="G83" s="33"/>
      <c r="H83" s="33"/>
      <c r="I83" s="92"/>
      <c r="J83" s="47"/>
      <c r="K83" s="2"/>
      <c r="L83" s="2"/>
      <c r="M83" s="2"/>
      <c r="N83" s="2"/>
      <c r="O83" s="2"/>
      <c r="P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</row>
    <row r="84" spans="1:254" s="4" customFormat="1" ht="13.5" customHeight="1">
      <c r="A84" s="51"/>
      <c r="B84" s="31" t="s">
        <v>62</v>
      </c>
      <c r="C84" s="71"/>
      <c r="D84" s="21"/>
      <c r="E84" s="32"/>
      <c r="F84" s="33"/>
      <c r="G84" s="33"/>
      <c r="H84" s="33"/>
      <c r="I84" s="92"/>
      <c r="J84" s="47"/>
      <c r="K84" s="2"/>
      <c r="L84" s="2"/>
      <c r="M84" s="2"/>
      <c r="N84" s="2"/>
      <c r="O84" s="2"/>
      <c r="P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spans="1:254" s="4" customFormat="1" ht="13.5" customHeight="1">
      <c r="A85" s="50"/>
      <c r="B85" s="43"/>
      <c r="C85" s="72"/>
      <c r="D85" s="39"/>
      <c r="E85" s="40"/>
      <c r="F85" s="41"/>
      <c r="G85" s="41"/>
      <c r="H85" s="41"/>
      <c r="I85" s="84"/>
      <c r="J85" s="48"/>
      <c r="K85" s="2"/>
      <c r="L85" s="2"/>
      <c r="M85" s="2"/>
      <c r="N85" s="2"/>
      <c r="O85" s="2"/>
      <c r="P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</row>
    <row r="86" spans="1:254" s="4" customFormat="1" ht="13.5" customHeight="1">
      <c r="A86" s="51">
        <v>19</v>
      </c>
      <c r="B86" s="31" t="s">
        <v>64</v>
      </c>
      <c r="C86" s="71" t="s">
        <v>6</v>
      </c>
      <c r="D86" s="21" t="s">
        <v>41</v>
      </c>
      <c r="E86" s="32" t="s">
        <v>7</v>
      </c>
      <c r="F86" s="33">
        <f>SUM(G86+H86+I86+J86)</f>
        <v>1276216</v>
      </c>
      <c r="G86" s="33">
        <v>1000</v>
      </c>
      <c r="H86" s="33">
        <v>600000</v>
      </c>
      <c r="I86" s="92">
        <v>675216</v>
      </c>
      <c r="J86" s="47">
        <v>0</v>
      </c>
      <c r="K86" s="2"/>
      <c r="L86" s="2"/>
      <c r="M86" s="2"/>
      <c r="N86" s="2"/>
      <c r="O86" s="2"/>
      <c r="P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spans="1:254" s="4" customFormat="1" ht="13.5" customHeight="1">
      <c r="A87" s="51"/>
      <c r="B87" s="31" t="s">
        <v>65</v>
      </c>
      <c r="C87" s="71"/>
      <c r="D87" s="21"/>
      <c r="E87" s="32"/>
      <c r="F87" s="33"/>
      <c r="G87" s="33"/>
      <c r="H87" s="33"/>
      <c r="I87" s="92"/>
      <c r="J87" s="47"/>
      <c r="K87" s="2"/>
      <c r="L87" s="2"/>
      <c r="M87" s="2"/>
      <c r="N87" s="2"/>
      <c r="O87" s="2"/>
      <c r="P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  <row r="88" spans="1:254" s="4" customFormat="1" ht="13.5" customHeight="1">
      <c r="A88" s="51"/>
      <c r="B88" s="31" t="s">
        <v>66</v>
      </c>
      <c r="C88" s="71"/>
      <c r="D88" s="21"/>
      <c r="E88" s="32"/>
      <c r="F88" s="33"/>
      <c r="G88" s="33"/>
      <c r="H88" s="33"/>
      <c r="I88" s="92"/>
      <c r="J88" s="47"/>
      <c r="K88" s="2"/>
      <c r="L88" s="2"/>
      <c r="M88" s="2"/>
      <c r="N88" s="2"/>
      <c r="O88" s="2"/>
      <c r="P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</row>
    <row r="89" spans="1:254" s="4" customFormat="1" ht="13.5" customHeight="1">
      <c r="A89" s="50"/>
      <c r="B89" s="43"/>
      <c r="C89" s="72"/>
      <c r="D89" s="39"/>
      <c r="E89" s="40"/>
      <c r="F89" s="41"/>
      <c r="G89" s="41"/>
      <c r="H89" s="41"/>
      <c r="I89" s="84"/>
      <c r="J89" s="48"/>
      <c r="K89" s="2"/>
      <c r="L89" s="2"/>
      <c r="M89" s="2"/>
      <c r="N89" s="2"/>
      <c r="O89" s="2"/>
      <c r="P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</row>
    <row r="90" spans="1:254" s="4" customFormat="1" ht="13.5" customHeight="1">
      <c r="A90" s="51">
        <v>20</v>
      </c>
      <c r="B90" s="31" t="s">
        <v>67</v>
      </c>
      <c r="C90" s="71" t="s">
        <v>6</v>
      </c>
      <c r="D90" s="21" t="s">
        <v>43</v>
      </c>
      <c r="E90" s="32" t="s">
        <v>7</v>
      </c>
      <c r="F90" s="33">
        <f>SUM(G90+H90+I90+J90)</f>
        <v>40000</v>
      </c>
      <c r="G90" s="33">
        <v>1000</v>
      </c>
      <c r="H90" s="33">
        <v>39000</v>
      </c>
      <c r="I90" s="92">
        <v>0</v>
      </c>
      <c r="J90" s="47">
        <v>0</v>
      </c>
      <c r="K90" s="2"/>
      <c r="L90" s="2"/>
      <c r="M90" s="2"/>
      <c r="N90" s="2"/>
      <c r="O90" s="2"/>
      <c r="P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</row>
    <row r="91" spans="1:254" s="4" customFormat="1" ht="13.5" customHeight="1">
      <c r="A91" s="51"/>
      <c r="B91" s="31" t="s">
        <v>68</v>
      </c>
      <c r="C91" s="71"/>
      <c r="D91" s="21"/>
      <c r="E91" s="32"/>
      <c r="F91" s="33"/>
      <c r="G91" s="33"/>
      <c r="H91" s="33"/>
      <c r="I91" s="92"/>
      <c r="J91" s="47"/>
      <c r="K91" s="2"/>
      <c r="L91" s="2"/>
      <c r="M91" s="2"/>
      <c r="N91" s="2"/>
      <c r="O91" s="2"/>
      <c r="P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</row>
    <row r="92" spans="1:254" s="4" customFormat="1" ht="13.5" customHeight="1">
      <c r="A92" s="50"/>
      <c r="B92" s="43"/>
      <c r="C92" s="72"/>
      <c r="D92" s="39"/>
      <c r="E92" s="40"/>
      <c r="F92" s="41"/>
      <c r="G92" s="41"/>
      <c r="H92" s="41"/>
      <c r="I92" s="84"/>
      <c r="J92" s="48"/>
      <c r="K92" s="2"/>
      <c r="L92" s="2"/>
      <c r="M92" s="2"/>
      <c r="N92" s="2"/>
      <c r="O92" s="2"/>
      <c r="P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</row>
    <row r="93" spans="1:254" s="4" customFormat="1" ht="13.5" customHeight="1">
      <c r="A93" s="51">
        <v>21</v>
      </c>
      <c r="B93" s="31" t="s">
        <v>69</v>
      </c>
      <c r="C93" s="71" t="s">
        <v>6</v>
      </c>
      <c r="D93" s="21" t="s">
        <v>41</v>
      </c>
      <c r="E93" s="32" t="s">
        <v>7</v>
      </c>
      <c r="F93" s="33">
        <f>SUM(G93+H93+I93)</f>
        <v>9271000</v>
      </c>
      <c r="G93" s="33">
        <v>1000</v>
      </c>
      <c r="H93" s="33">
        <v>4000000</v>
      </c>
      <c r="I93" s="92">
        <v>5270000</v>
      </c>
      <c r="J93" s="47">
        <v>0</v>
      </c>
      <c r="K93" s="2"/>
      <c r="L93" s="2"/>
      <c r="M93" s="2"/>
      <c r="N93" s="2"/>
      <c r="O93" s="2"/>
      <c r="P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</row>
    <row r="94" spans="1:254" s="4" customFormat="1" ht="13.5" customHeight="1">
      <c r="A94" s="51"/>
      <c r="B94" s="31" t="s">
        <v>70</v>
      </c>
      <c r="C94" s="71"/>
      <c r="D94" s="21"/>
      <c r="E94" s="32"/>
      <c r="F94" s="33"/>
      <c r="G94" s="33"/>
      <c r="H94" s="33"/>
      <c r="I94" s="92"/>
      <c r="J94" s="47"/>
      <c r="K94" s="2"/>
      <c r="L94" s="2"/>
      <c r="M94" s="2"/>
      <c r="N94" s="2"/>
      <c r="O94" s="2"/>
      <c r="P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</row>
    <row r="95" spans="1:254" s="4" customFormat="1" ht="13.5" customHeight="1">
      <c r="A95" s="51"/>
      <c r="B95" s="31"/>
      <c r="C95" s="71"/>
      <c r="D95" s="21"/>
      <c r="E95" s="32"/>
      <c r="F95" s="33"/>
      <c r="G95" s="33"/>
      <c r="H95" s="33"/>
      <c r="I95" s="92"/>
      <c r="J95" s="47"/>
      <c r="K95" s="2"/>
      <c r="L95" s="2"/>
      <c r="M95" s="2"/>
      <c r="N95" s="2"/>
      <c r="O95" s="2"/>
      <c r="P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</row>
    <row r="96" spans="1:254" s="4" customFormat="1" ht="13.5" customHeight="1">
      <c r="A96" s="50"/>
      <c r="B96" s="43"/>
      <c r="C96" s="72"/>
      <c r="D96" s="39"/>
      <c r="E96" s="40"/>
      <c r="F96" s="41"/>
      <c r="G96" s="41"/>
      <c r="H96" s="41"/>
      <c r="I96" s="84"/>
      <c r="J96" s="48"/>
      <c r="K96" s="2"/>
      <c r="L96" s="2"/>
      <c r="M96" s="2"/>
      <c r="N96" s="2"/>
      <c r="O96" s="2"/>
      <c r="P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</row>
    <row r="97" spans="1:254" s="4" customFormat="1" ht="13.5" customHeight="1">
      <c r="A97" s="51">
        <v>22</v>
      </c>
      <c r="B97" s="31" t="s">
        <v>71</v>
      </c>
      <c r="C97" s="71" t="s">
        <v>6</v>
      </c>
      <c r="D97" s="21" t="s">
        <v>43</v>
      </c>
      <c r="E97" s="32" t="s">
        <v>7</v>
      </c>
      <c r="F97" s="33">
        <f>SUM(G97:J97)</f>
        <v>1700000</v>
      </c>
      <c r="G97" s="33">
        <v>800000</v>
      </c>
      <c r="H97" s="33">
        <v>900000</v>
      </c>
      <c r="I97" s="92">
        <v>0</v>
      </c>
      <c r="J97" s="47">
        <v>0</v>
      </c>
      <c r="K97" s="2"/>
      <c r="L97" s="2"/>
      <c r="M97" s="2"/>
      <c r="N97" s="2"/>
      <c r="O97" s="2"/>
      <c r="P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</row>
    <row r="98" spans="1:254" s="4" customFormat="1" ht="13.5" customHeight="1">
      <c r="A98" s="51"/>
      <c r="B98" s="31" t="s">
        <v>72</v>
      </c>
      <c r="C98" s="71"/>
      <c r="D98" s="21"/>
      <c r="E98" s="32"/>
      <c r="F98" s="33"/>
      <c r="G98" s="33"/>
      <c r="H98" s="33"/>
      <c r="I98" s="92"/>
      <c r="J98" s="47"/>
      <c r="K98" s="2"/>
      <c r="L98" s="2"/>
      <c r="M98" s="2"/>
      <c r="N98" s="2"/>
      <c r="O98" s="2"/>
      <c r="P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</row>
    <row r="99" spans="1:254" s="4" customFormat="1" ht="14.25" customHeight="1" thickBot="1">
      <c r="A99" s="52"/>
      <c r="B99" s="30"/>
      <c r="C99" s="22"/>
      <c r="D99" s="22"/>
      <c r="E99" s="34"/>
      <c r="F99" s="35"/>
      <c r="G99" s="35"/>
      <c r="H99" s="35"/>
      <c r="I99" s="107" t="s">
        <v>13</v>
      </c>
      <c r="J99" s="83"/>
      <c r="K99" s="2"/>
      <c r="L99" s="2"/>
      <c r="M99" s="2"/>
      <c r="N99" s="2"/>
      <c r="O99" s="2"/>
      <c r="P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</row>
    <row r="100" spans="1:10" ht="16.5" thickBot="1">
      <c r="A100" s="5"/>
      <c r="B100" s="4"/>
      <c r="C100" s="4"/>
      <c r="D100" s="4"/>
      <c r="E100" s="53" t="s">
        <v>9</v>
      </c>
      <c r="F100" s="77">
        <f>SUM(G100+H100+I100+J100)</f>
        <v>168024877.43</v>
      </c>
      <c r="G100" s="75">
        <f>SUM(G102+G103+G104)</f>
        <v>16103161.43</v>
      </c>
      <c r="H100" s="54">
        <f>SUM(H102+H104)</f>
        <v>49026500</v>
      </c>
      <c r="I100" s="78">
        <f>SUM(I102+I104)</f>
        <v>57045216</v>
      </c>
      <c r="J100" s="55">
        <f>SUM(J102+J104)</f>
        <v>45850000</v>
      </c>
    </row>
    <row r="101" spans="5:10" ht="12.75">
      <c r="E101" s="7" t="s">
        <v>42</v>
      </c>
      <c r="F101" s="24"/>
      <c r="G101" s="24"/>
      <c r="H101" s="24"/>
      <c r="I101" s="79"/>
      <c r="J101" s="56"/>
    </row>
    <row r="102" spans="5:10" ht="12.75">
      <c r="E102" s="26" t="s">
        <v>17</v>
      </c>
      <c r="F102" s="108">
        <f>SUM(G102:J102)</f>
        <v>7600000</v>
      </c>
      <c r="G102" s="108">
        <f>SUM(G16+G20+G24+G28+G38+G42+G46)</f>
        <v>7600000</v>
      </c>
      <c r="H102" s="27">
        <v>0</v>
      </c>
      <c r="I102" s="80">
        <f>SUM(H16+H20+H24+H28+H38+H42)</f>
        <v>0</v>
      </c>
      <c r="J102" s="57">
        <v>0</v>
      </c>
    </row>
    <row r="103" spans="5:10" ht="12.75">
      <c r="E103" s="110" t="s">
        <v>73</v>
      </c>
      <c r="F103" s="111">
        <f>SUM(G103:J103)</f>
        <v>258006.99</v>
      </c>
      <c r="G103" s="111">
        <f>G52</f>
        <v>258006.99</v>
      </c>
      <c r="H103" s="112">
        <v>0</v>
      </c>
      <c r="I103" s="113">
        <v>0</v>
      </c>
      <c r="J103" s="114">
        <v>0</v>
      </c>
    </row>
    <row r="104" spans="5:10" ht="13.5" thickBot="1">
      <c r="E104" s="36" t="s">
        <v>7</v>
      </c>
      <c r="F104" s="76">
        <f>SUM(G104+H104+I104+J104)</f>
        <v>160166870.44</v>
      </c>
      <c r="G104" s="76">
        <f>SUM(G15+G19+G23+G27+G30+G33+G37+G41+G45+G48+G51+G55+G59+G62+G67+G72+G76+G80+G86+G90+G93+G97)</f>
        <v>8245154.4399999995</v>
      </c>
      <c r="H104" s="37">
        <f>SUM(H15+H19+H23+H27+H30+H33+H37+H41+H44+H48+H50+H55+H59+H62+H67+H72+H76+H80+H86+H90+H93+H97)</f>
        <v>49026500</v>
      </c>
      <c r="I104" s="81">
        <f>SUM(I15+I19+I23+I27+I30+I33+I37+I41+I44+I48+I50+I55+I59+I62+I67+I72+I76+I80+I86+I90+I90+I93+I97)</f>
        <v>57045216</v>
      </c>
      <c r="J104" s="58">
        <f>SUM(J15+J19+J23+J27+J30+J33+J37+J41+J44+J48+J50+J55+J59+J62+J67+J72+J76+J80+J86+J90+J93+J97)</f>
        <v>45850000</v>
      </c>
    </row>
    <row r="105" spans="5:10" ht="12.75">
      <c r="E105" s="15"/>
      <c r="F105" s="15"/>
      <c r="G105" s="15"/>
      <c r="H105" s="42"/>
      <c r="I105" s="42"/>
      <c r="J105" s="15"/>
    </row>
    <row r="106" ht="12.75">
      <c r="F106" s="11"/>
    </row>
  </sheetData>
  <sheetProtection/>
  <mergeCells count="11">
    <mergeCell ref="J11:J13"/>
    <mergeCell ref="G10:J10"/>
    <mergeCell ref="E10:E13"/>
    <mergeCell ref="B10:B13"/>
    <mergeCell ref="G11:G13"/>
    <mergeCell ref="H11:H13"/>
    <mergeCell ref="D10:D13"/>
    <mergeCell ref="C10:C13"/>
    <mergeCell ref="A3:G3"/>
    <mergeCell ref="I11:I13"/>
    <mergeCell ref="A10:A13"/>
  </mergeCells>
  <printOptions horizontalCentered="1"/>
  <pageMargins left="2.1653543307086616" right="2.1653543307086616" top="0.984251968503937" bottom="0.5511811023622047" header="0.35433070866141736" footer="0.5118110236220472"/>
  <pageSetup horizontalDpi="600" verticalDpi="600" orientation="landscape" paperSize="9" scale="58" r:id="rId2"/>
  <rowBreaks count="1" manualBreakCount="1">
    <brk id="58" max="10" man="1"/>
  </rowBreaks>
  <colBreaks count="1" manualBreakCount="1">
    <brk id="10" max="10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2010-11-12T07:43:03Z</cp:lastPrinted>
  <dcterms:created xsi:type="dcterms:W3CDTF">2004-06-11T08:40:51Z</dcterms:created>
  <dcterms:modified xsi:type="dcterms:W3CDTF">2010-11-12T07:43:06Z</dcterms:modified>
  <cp:category/>
  <cp:version/>
  <cp:contentType/>
  <cp:contentStatus/>
  <cp:revision>1</cp:revision>
</cp:coreProperties>
</file>